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POL-0001</t>
        </is>
      </c>
      <c r="B2" s="2" t="inlineStr">
        <is>
          <t>Poland</t>
        </is>
      </c>
      <c r="C2" s="2" t="inlineStr">
        <is>
          <t>Agrihandler autoryzowany dealer i importer maszyn rolniczych</t>
        </is>
      </c>
      <c r="D2" s="2" t="inlineStr">
        <is>
          <t>Agricultural service</t>
        </is>
      </c>
      <c r="E2" s="2" t="inlineStr">
        <is>
          <t>Wapienna 6, 87-100 Torun, Poland</t>
        </is>
      </c>
      <c r="F2" s="2" t="inlineStr">
        <is>
          <t>Wapienna 6, 87-100 Torun</t>
        </is>
      </c>
      <c r="G2" s="3" t="str">
        <f>HYPERLINK("https://agrihandler.pl/","https://agrihandler.pl/")</f>
        <v>https://agrihandler.pl/</v>
      </c>
      <c r="H2" s="2" t="inlineStr">
        <is>
          <t>info@agrihandler.pl</t>
        </is>
      </c>
      <c r="I2" s="2" t="inlineStr">
        <is>
          <t>••••••08</t>
        </is>
      </c>
      <c r="J2" s="2" t="inlineStr">
        <is>
          <t>3.7</t>
        </is>
      </c>
      <c r="K2" s="2" t="inlineStr">
        <is>
          <t>6</t>
        </is>
      </c>
      <c r="L2" s="2" t="inlineStr">
        <is>
          <t>LinkedIn, Instagram, Facebook, YouTube</t>
        </is>
      </c>
      <c r="M2" s="2" t="inlineStr">
        <is>
          <t>UNLOCKED_SAMPLE_PREVIEW</t>
        </is>
      </c>
      <c r="N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">
      <c r="A3" s="2" t="inlineStr">
        <is>
          <t>POL-0002</t>
        </is>
      </c>
      <c r="B3" s="2" t="inlineStr">
        <is>
          <t>Poland</t>
        </is>
      </c>
      <c r="C3" s="2" t="inlineStr">
        <is>
          <t>Torun PLANET ZOO Pet Store</t>
        </is>
      </c>
      <c r="D3" s="2" t="inlineStr">
        <is>
          <t>Pet store</t>
        </is>
      </c>
      <c r="E3" s="2" t="inlineStr">
        <is>
          <t>Zwirki i Wigury 71, 87-100 Torun, Poland</t>
        </is>
      </c>
      <c r="F3" s="2" t="inlineStr">
        <is>
          <t>Zwirki i Wigury 71, 87-100 Torun</t>
        </is>
      </c>
      <c r="G3" s="3" t="str">
        <f>HYPERLINK("https://planetazoo-torun.pl/","https://planetazoo-torun.pl/")</f>
        <v>https://planetazoo-torun.pl/</v>
      </c>
      <c r="H3" s="2" t="inlineStr">
        <is>
          <t>info@planetazoo-torun.pl</t>
        </is>
      </c>
      <c r="I3" s="2" t="inlineStr">
        <is>
          <t>••••••37</t>
        </is>
      </c>
      <c r="J3" s="2" t="inlineStr">
        <is>
          <t>4.8</t>
        </is>
      </c>
      <c r="K3" s="2" t="inlineStr">
        <is>
          <t>239</t>
        </is>
      </c>
      <c r="L3" s="2" t="inlineStr">
        <is>
          <t>Instagram, Facebook</t>
        </is>
      </c>
      <c r="M3" s="2" t="inlineStr">
        <is>
          <t>UNLOCKED_SAMPLE_PREVIEW</t>
        </is>
      </c>
      <c r="N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">
      <c r="A4" s="2" t="inlineStr">
        <is>
          <t>POL-0003</t>
        </is>
      </c>
      <c r="B4" s="2" t="inlineStr">
        <is>
          <t>Poland</t>
        </is>
      </c>
      <c r="C4" s="2" t="inlineStr">
        <is>
          <t>Tradycyjne polskie wina owocowe - Pravincja winiarnia</t>
        </is>
      </c>
      <c r="D4" s="2" t="inlineStr">
        <is>
          <t>Winery</t>
        </is>
      </c>
      <c r="E4" s="2" t="inlineStr">
        <is>
          <t>Torunska 126b, 87-165 Wielka Nieszawka, Poland</t>
        </is>
      </c>
      <c r="F4" s="2" t="inlineStr">
        <is>
          <t>Torunska 126b, 87-165 Wielka Nieszawka</t>
        </is>
      </c>
      <c r="G4" s="3" t="str">
        <f>HYPERLINK("https://www.pravincja.pl/","https://www.pravincja.pl/")</f>
        <v>https://www.pravincja.pl/</v>
      </c>
      <c r="H4" s="2" t="inlineStr">
        <is>
          <t>info@pravincja.pl</t>
        </is>
      </c>
      <c r="I4" s="2" t="inlineStr">
        <is>
          <t>••••••23</t>
        </is>
      </c>
      <c r="J4" s="2" t="inlineStr">
        <is>
          <t>4.8</t>
        </is>
      </c>
      <c r="K4" s="2" t="inlineStr">
        <is>
          <t>18</t>
        </is>
      </c>
      <c r="L4" s="2" t="inlineStr">
        <is>
          <t>Instagram, Facebook</t>
        </is>
      </c>
      <c r="M4" s="2" t="inlineStr">
        <is>
          <t>UNLOCKED_SAMPLE_PREVIEW</t>
        </is>
      </c>
      <c r="N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">
      <c r="A5" s="2" t="inlineStr">
        <is>
          <t>POL-0004</t>
        </is>
      </c>
      <c r="B5" s="2" t="inlineStr">
        <is>
          <t>Poland</t>
        </is>
      </c>
      <c r="C5" s="2" t="inlineStr">
        <is>
          <t>ABB</t>
        </is>
      </c>
      <c r="D5" s="2" t="inlineStr">
        <is>
          <t>Industrial equipment supplier</t>
        </is>
      </c>
      <c r="E5" s="2" t="inlineStr">
        <is>
          <t>Krolewiecka 11, 82-300 Elblag, Poland</t>
        </is>
      </c>
      <c r="F5" s="2" t="inlineStr">
        <is>
          <t>Krolewiecka 11, 82-300 Elblag</t>
        </is>
      </c>
      <c r="G5" s="3" t="str">
        <f>HYPERLINK("https://new.abb.com/pl","https://new.abb.com/pl")</f>
        <v>https://new.abb.com/pl</v>
      </c>
      <c r="H5" s="2" t="inlineStr">
        <is>
          <t>info@new.abb.com</t>
        </is>
      </c>
      <c r="I5" s="2" t="inlineStr">
        <is>
          <t>••••••77</t>
        </is>
      </c>
      <c r="J5" s="2" t="inlineStr">
        <is>
          <t>0</t>
        </is>
      </c>
      <c r="K5" s="2" t="inlineStr">
        <is>
          <t>0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">
      <c r="A6" s="2" t="inlineStr">
        <is>
          <t>POL-0005</t>
        </is>
      </c>
      <c r="B6" s="2" t="inlineStr">
        <is>
          <t>Poland</t>
        </is>
      </c>
      <c r="C6" s="2" t="inlineStr">
        <is>
          <t>Wesola Pani</t>
        </is>
      </c>
      <c r="D6" s="2" t="inlineStr">
        <is>
          <t>Grocery store</t>
        </is>
      </c>
      <c r="E6" s="2" t="inlineStr">
        <is>
          <t>Aleja Generala Antoniego Chrusciela ,,Montera" 31, 04-454 Warszawa, Poland</t>
        </is>
      </c>
      <c r="F6" s="2" t="inlineStr">
        <is>
          <t>Montera" 31, 04-454 Warszawa</t>
        </is>
      </c>
      <c r="G6" s="3" t="str">
        <f>HYPERLINK("https://wesolapani.com/","https://wesolapani.com/")</f>
        <v>https://wesolapani.com/</v>
      </c>
      <c r="H6" s="2" t="inlineStr">
        <is>
          <t>info@wesolapani.com</t>
        </is>
      </c>
      <c r="I6" s="2" t="inlineStr">
        <is>
          <t>••••••77</t>
        </is>
      </c>
      <c r="J6" s="2" t="inlineStr">
        <is>
          <t>3.9</t>
        </is>
      </c>
      <c r="K6" s="2" t="inlineStr">
        <is>
          <t>19</t>
        </is>
      </c>
      <c r="L6" s="2" t="inlineStr">
        <is>
          <t>Instagram, Facebook, YouTube</t>
        </is>
      </c>
      <c r="M6" s="2" t="inlineStr">
        <is>
          <t>UNLOCKED_SAMPLE_PREVIEW</t>
        </is>
      </c>
      <c r="N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">
      <c r="A7" s="2" t="inlineStr">
        <is>
          <t>POL-0006</t>
        </is>
      </c>
      <c r="B7" s="2" t="inlineStr">
        <is>
          <t>Poland</t>
        </is>
      </c>
      <c r="C7" s="2" t="inlineStr">
        <is>
          <t>Winnica Nadwislanska</t>
        </is>
      </c>
      <c r="D7" s="2" t="inlineStr">
        <is>
          <t>Vineyard</t>
        </is>
      </c>
      <c r="E7" s="2" t="inlineStr">
        <is>
          <t>Kamien Lukawski 8, 27-600 Kamien Lukawski, Poland</t>
        </is>
      </c>
      <c r="F7" s="2" t="inlineStr">
        <is>
          <t>Kamien Lukawski 8, 27-600 Kamien Lukawski</t>
        </is>
      </c>
      <c r="G7" s="3" t="str">
        <f>HYPERLINK("http://www.winnicanadwislanska.pl/","http://www.winnicanadwislanska.pl/")</f>
        <v>http://www.winnicanadwislanska.pl/</v>
      </c>
      <c r="H7" s="2" t="inlineStr">
        <is>
          <t>info@winnicanadwislanska.pl</t>
        </is>
      </c>
      <c r="I7" s="2" t="inlineStr">
        <is>
          <t>••••••29</t>
        </is>
      </c>
      <c r="J7" s="2" t="inlineStr">
        <is>
          <t>4.9</t>
        </is>
      </c>
      <c r="K7" s="2" t="inlineStr">
        <is>
          <t>82</t>
        </is>
      </c>
      <c r="L7" s="2" t="inlineStr">
        <is>
          <t>Instagram, Facebook</t>
        </is>
      </c>
      <c r="M7" s="2" t="inlineStr">
        <is>
          <t>UNLOCKED_SAMPLE_PREVIEW</t>
        </is>
      </c>
      <c r="N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">
      <c r="A8" s="2" t="inlineStr">
        <is>
          <t>POL-0007</t>
        </is>
      </c>
      <c r="B8" s="2" t="inlineStr">
        <is>
          <t>Poland</t>
        </is>
      </c>
      <c r="C8" s="2" t="inlineStr">
        <is>
          <t>Pielegnacja i wycinka drzew Sandomierz LOGAR</t>
        </is>
      </c>
      <c r="D8" s="2" t="inlineStr">
        <is>
          <t>Logging contractor</t>
        </is>
      </c>
      <c r="E8" s="2" t="inlineStr">
        <is>
          <t>Nowa 32, 27-600 Sandomierz, Poland</t>
        </is>
      </c>
      <c r="F8" s="2" t="inlineStr">
        <is>
          <t>Nowa 32, 27-600 Sandomierz</t>
        </is>
      </c>
      <c r="G8" s="3" t="str">
        <f>HYPERLINK("https://wycinka-drzewa.pl/","https://wycinka-drzewa.pl/")</f>
        <v>https://wycinka-drzewa.pl/</v>
      </c>
      <c r="H8" s="2" t="inlineStr">
        <is>
          <t>info@wycinka-drzewa.pl</t>
        </is>
      </c>
      <c r="I8" s="2" t="inlineStr">
        <is>
          <t>••••••23</t>
        </is>
      </c>
      <c r="J8" s="2" t="inlineStr">
        <is>
          <t>5</t>
        </is>
      </c>
      <c r="K8" s="2" t="inlineStr">
        <is>
          <t>6</t>
        </is>
      </c>
      <c r="L8" s="2" t="inlineStr">
        <is>
          <t>Instagram, Facebook</t>
        </is>
      </c>
      <c r="M8" s="2" t="inlineStr">
        <is>
          <t>UNLOCKED_SAMPLE_PREVIEW</t>
        </is>
      </c>
      <c r="N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">
      <c r="A9" s="2" t="inlineStr">
        <is>
          <t>POL-0008</t>
        </is>
      </c>
      <c r="B9" s="2" t="inlineStr">
        <is>
          <t>Poland</t>
        </is>
      </c>
      <c r="C9" s="2" t="inlineStr">
        <is>
          <t>Agro-tech</t>
        </is>
      </c>
      <c r="D9" s="2" t="inlineStr">
        <is>
          <t>Store</t>
        </is>
      </c>
      <c r="E9" s="2" t="inlineStr">
        <is>
          <t>Miedzyrzecka 151, 21-300 Radzyn Podlaski, Poland</t>
        </is>
      </c>
      <c r="F9" s="2" t="inlineStr">
        <is>
          <t>Miedzyrzecka 151, 21-300 Radzyn Podlaski</t>
        </is>
      </c>
      <c r="G9" s="3" t="str">
        <f>HYPERLINK("http://www.agrotech-radzyn.pl/kontakt/","http://www.agrotech-radzyn.pl/kontakt/")</f>
        <v>http://www.agrotech-radzyn.pl/kontakt/</v>
      </c>
      <c r="H9" s="2" t="inlineStr">
        <is>
          <t>info@agrotech-radzyn.pl</t>
        </is>
      </c>
      <c r="I9" s="2" t="inlineStr">
        <is>
          <t>••••••22</t>
        </is>
      </c>
      <c r="J9" s="2" t="inlineStr">
        <is>
          <t>4.7</t>
        </is>
      </c>
      <c r="K9" s="2" t="inlineStr">
        <is>
          <t>103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0">
      <c r="A10" s="2" t="inlineStr">
        <is>
          <t>POL-0009</t>
        </is>
      </c>
      <c r="B10" s="2" t="inlineStr">
        <is>
          <t>Poland</t>
        </is>
      </c>
      <c r="C10" s="2" t="inlineStr">
        <is>
          <t>Sklep Rowerowy Indiana Radzyn Podlaski (Media Expert)</t>
        </is>
      </c>
      <c r="D10" s="2" t="inlineStr">
        <is>
          <t>Bicycle store</t>
        </is>
      </c>
      <c r="E10" s="2" t="inlineStr">
        <is>
          <t>Kazimierza Prejznera 2, 21-300 Radzyn Podlaski, Poland</t>
        </is>
      </c>
      <c r="F10" s="2" t="inlineStr">
        <is>
          <t>Kazimierza Prejznera 2, 21-300 Radzyn Podlaski</t>
        </is>
      </c>
      <c r="G10" s="3" t="str">
        <f>HYPERLINK("https://rowery-indiana.pl/","https://rowery-indiana.pl/")</f>
        <v>https://rowery-indiana.pl/</v>
      </c>
      <c r="H10" s="2" t="inlineStr">
        <is>
          <t>info@rowery-indiana.pl</t>
        </is>
      </c>
      <c r="I10" s="2" t="inlineStr">
        <is>
          <t>••••••64</t>
        </is>
      </c>
      <c r="J10" s="2" t="inlineStr">
        <is>
          <t>5</t>
        </is>
      </c>
      <c r="K10" s="2" t="inlineStr">
        <is>
          <t>2</t>
        </is>
      </c>
      <c r="L10" s="2" t="inlineStr">
        <is>
          <t>Facebook</t>
        </is>
      </c>
      <c r="M10" s="2" t="inlineStr">
        <is>
          <t>UNLOCKED_SAMPLE_PREVIEW</t>
        </is>
      </c>
      <c r="N1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1">
      <c r="A11" s="2" t="inlineStr">
        <is>
          <t>POL-0010</t>
        </is>
      </c>
      <c r="B11" s="2" t="inlineStr">
        <is>
          <t>Poland</t>
        </is>
      </c>
      <c r="C11" s="2" t="inlineStr">
        <is>
          <t>Tip Top meble</t>
        </is>
      </c>
      <c r="D11" s="2" t="inlineStr">
        <is>
          <t>Cabinet maker</t>
        </is>
      </c>
      <c r="E11" s="2" t="inlineStr">
        <is>
          <t>Zbulitow Duzy 47A, 21-300, Poland</t>
        </is>
      </c>
      <c r="F11" s="2" t="inlineStr">
        <is>
          <t>Zbulitow Duzy 47A, 21-300</t>
        </is>
      </c>
      <c r="G11" s="3" t="str">
        <f>HYPERLINK("http://tiptopmeble.pl/","http://tiptopmeble.pl/")</f>
        <v>http://tiptopmeble.pl/</v>
      </c>
      <c r="H11" s="2" t="inlineStr">
        <is>
          <t>info@tiptopmeble.pl</t>
        </is>
      </c>
      <c r="I11" s="2" t="inlineStr">
        <is>
          <t>••••••11</t>
        </is>
      </c>
      <c r="J11" s="2" t="inlineStr">
        <is>
          <t>5</t>
        </is>
      </c>
      <c r="K11" s="2" t="inlineStr">
        <is>
          <t>3</t>
        </is>
      </c>
      <c r="L11" s="2" t="inlineStr">
        <is>
          <t>Facebook</t>
        </is>
      </c>
      <c r="M11" s="2" t="inlineStr">
        <is>
          <t>UNLOCKED_SAMPLE_PREVIEW</t>
        </is>
      </c>
      <c r="N1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2">
      <c r="A12" s="2" t="inlineStr">
        <is>
          <t>POL-0011</t>
        </is>
      </c>
      <c r="B12" s="2" t="inlineStr">
        <is>
          <t>Poland</t>
        </is>
      </c>
      <c r="C12" s="2" t="inlineStr">
        <is>
          <t>PHU Andrzej Roguski - Wykopy, Roboty ziemne, Rozbiorki, Kruszywa, Piasek, Ziemia Ogrodowa i HDS</t>
        </is>
      </c>
      <c r="D12" s="2" t="inlineStr">
        <is>
          <t>Aggregate supplier</t>
        </is>
      </c>
      <c r="E12" s="2" t="inlineStr">
        <is>
          <t>Domaniewska 1, 05-800 Pruszkow, Poland</t>
        </is>
      </c>
      <c r="F12" s="2" t="inlineStr">
        <is>
          <t>Domaniewska 1, 05-800 Pruszkow</t>
        </is>
      </c>
      <c r="G12" s="3" t="str">
        <f>HYPERLINK("https://www.robotyziemnepruszkow.pl/","https://www.robotyziemnepruszkow.pl/")</f>
        <v>https://www.robotyziemnepruszkow.pl/</v>
      </c>
      <c r="H12" s="2" t="inlineStr">
        <is>
          <t>info@robo***.pl</t>
        </is>
      </c>
      <c r="I12" s="2" t="inlineStr">
        <is>
          <t>••••••09</t>
        </is>
      </c>
      <c r="J12" s="2" t="inlineStr">
        <is>
          <t>4.9</t>
        </is>
      </c>
      <c r="K12" s="2" t="inlineStr">
        <is>
          <t>10</t>
        </is>
      </c>
      <c r="L12" s="2" t="inlineStr">
        <is>
          <t>Corporate Web &amp; Registry</t>
        </is>
      </c>
      <c r="M12" s="2" t="inlineStr">
        <is>
          <t>CONTACT_MASKED_IN_FREE_DEMO</t>
        </is>
      </c>
      <c r="N1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3">
      <c r="A13" s="2" t="inlineStr">
        <is>
          <t>POL-0012</t>
        </is>
      </c>
      <c r="B13" s="2" t="inlineStr">
        <is>
          <t>Poland</t>
        </is>
      </c>
      <c r="C13" s="2" t="inlineStr">
        <is>
          <t>An-Pol</t>
        </is>
      </c>
      <c r="D13" s="2" t="inlineStr">
        <is>
          <t>Garden center</t>
        </is>
      </c>
      <c r="E13" s="2" t="inlineStr">
        <is>
          <t>Przejazdowa 31, 05-800 Pruszkow, Poland</t>
        </is>
      </c>
      <c r="F13" s="2" t="inlineStr">
        <is>
          <t>Przejazdowa 31, 05-800 Pruszkow</t>
        </is>
      </c>
      <c r="G13" s="3" t="str">
        <f>HYPERLINK("http://www.an-pol.net/","http://www.an-pol.net/")</f>
        <v>http://www.an-pol.net/</v>
      </c>
      <c r="H13" s="2" t="inlineStr">
        <is>
          <t>info@an-p***.net</t>
        </is>
      </c>
      <c r="I13" s="2" t="inlineStr">
        <is>
          <t>••••••53</t>
        </is>
      </c>
      <c r="J13" s="2" t="inlineStr">
        <is>
          <t>2</t>
        </is>
      </c>
      <c r="K13" s="2" t="inlineStr">
        <is>
          <t>2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4">
      <c r="A14" s="2" t="inlineStr">
        <is>
          <t>POL-0013</t>
        </is>
      </c>
      <c r="B14" s="2" t="inlineStr">
        <is>
          <t>Poland</t>
        </is>
      </c>
      <c r="C14" s="2" t="inlineStr">
        <is>
          <t>DMR SERVICE + MYJNIA TIR</t>
        </is>
      </c>
      <c r="D14" s="2" t="inlineStr">
        <is>
          <t>Truck repair shop</t>
        </is>
      </c>
      <c r="E14" s="2" t="inlineStr">
        <is>
          <t>Domaniewska 8, 05-800 Pruszkow, Poland</t>
        </is>
      </c>
      <c r="F14" s="2" t="inlineStr">
        <is>
          <t>Domaniewska 8, 05-800 Pruszkow</t>
        </is>
      </c>
      <c r="G14" s="3" t="str">
        <f>HYPERLINK("https://dmrservice.rzetelnafirma.pl/","https://dmrservice.rzetelnafirma.pl/")</f>
        <v>https://dmrservice.rzetelnafirma.pl/</v>
      </c>
      <c r="H14" s="2" t="inlineStr">
        <is>
          <t>info@dmrs***.pl</t>
        </is>
      </c>
      <c r="I14" s="2" t="inlineStr">
        <is>
          <t>••••••71</t>
        </is>
      </c>
      <c r="J14" s="2" t="inlineStr">
        <is>
          <t>4.3</t>
        </is>
      </c>
      <c r="K14" s="2" t="inlineStr">
        <is>
          <t>80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5">
      <c r="A15" s="2" t="inlineStr">
        <is>
          <t>POL-0014</t>
        </is>
      </c>
      <c r="B15" s="2" t="inlineStr">
        <is>
          <t>Poland</t>
        </is>
      </c>
      <c r="C15" s="2" t="inlineStr">
        <is>
          <t>AgroAm Aneta Marianska</t>
        </is>
      </c>
      <c r="D15" s="2" t="inlineStr">
        <is>
          <t>Agricultural service</t>
        </is>
      </c>
      <c r="E15" s="2" t="inlineStr">
        <is>
          <t>3 Maja 4/1, 12-100 Szczytno, Poland</t>
        </is>
      </c>
      <c r="F15" s="2" t="inlineStr">
        <is>
          <t>3 Maja 4/1, 12-100 Szczytno</t>
        </is>
      </c>
      <c r="G15" s="3" t="str">
        <f>HYPERLINK("http://agroam.pl/","http://agroam.pl/")</f>
        <v>http://agroam.pl/</v>
      </c>
      <c r="H15" s="2" t="inlineStr">
        <is>
          <t>info@agro***.pl</t>
        </is>
      </c>
      <c r="I15" s="2" t="inlineStr">
        <is>
          <t>••••••11</t>
        </is>
      </c>
      <c r="J15" s="2" t="inlineStr">
        <is>
          <t>5</t>
        </is>
      </c>
      <c r="K15" s="2" t="inlineStr">
        <is>
          <t>2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6">
      <c r="A16" s="2" t="inlineStr">
        <is>
          <t>POL-0015</t>
        </is>
      </c>
      <c r="B16" s="2" t="inlineStr">
        <is>
          <t>Poland</t>
        </is>
      </c>
      <c r="C16" s="2" t="inlineStr">
        <is>
          <t>Cezar Palety</t>
        </is>
      </c>
      <c r="D16" s="2" t="inlineStr">
        <is>
          <t>Pallet supplier</t>
        </is>
      </c>
      <c r="E16" s="2" t="inlineStr">
        <is>
          <t>Ostrolecka 1, 12-100 Szczytno, Poland</t>
        </is>
      </c>
      <c r="F16" s="2" t="inlineStr">
        <is>
          <t>Ostrolecka 1, 12-100 Szczytno</t>
        </is>
      </c>
      <c r="G16" s="3" t="str">
        <f>HYPERLINK("http://cezar-palety.pl/","http://cezar-palety.pl/")</f>
        <v>http://cezar-palety.pl/</v>
      </c>
      <c r="H16" s="2" t="inlineStr">
        <is>
          <t>info@ceza***.pl</t>
        </is>
      </c>
      <c r="I16" s="2" t="inlineStr">
        <is>
          <t>••••••95</t>
        </is>
      </c>
      <c r="J16" s="2" t="inlineStr">
        <is>
          <t>5</t>
        </is>
      </c>
      <c r="K16" s="2" t="inlineStr">
        <is>
          <t>3</t>
        </is>
      </c>
      <c r="L16" s="2" t="inlineStr">
        <is>
          <t>Corporate Web &amp; Registry</t>
        </is>
      </c>
      <c r="M16" s="2" t="inlineStr">
        <is>
          <t>CONTACT_MASKED_IN_FREE_DEMO</t>
        </is>
      </c>
      <c r="N1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7">
      <c r="A17" s="2" t="inlineStr">
        <is>
          <t>POL-0016</t>
        </is>
      </c>
      <c r="B17" s="2" t="inlineStr">
        <is>
          <t>Poland</t>
        </is>
      </c>
      <c r="C17" s="2" t="inlineStr">
        <is>
          <t>Mazury Invest Nieruchomosci - Biuro nieruchomosci - Szczytno, Mazury.</t>
        </is>
      </c>
      <c r="D17" s="2" t="inlineStr">
        <is>
          <t>Real estate agency</t>
        </is>
      </c>
      <c r="E17" s="2" t="inlineStr">
        <is>
          <t>Plac Juranda 1a/8, 12-100 Szczytno, Poland</t>
        </is>
      </c>
      <c r="F17" s="2" t="inlineStr">
        <is>
          <t>Plac Juranda 1a/8, 12-100 Szczytno</t>
        </is>
      </c>
      <c r="G17" s="3" t="str">
        <f>HYPERLINK("http://www.mazury-invest.pl/","http://www.mazury-invest.pl/")</f>
        <v>http://www.mazury-invest.pl/</v>
      </c>
      <c r="H17" s="2" t="inlineStr">
        <is>
          <t>info@mazu***.pl</t>
        </is>
      </c>
      <c r="I17" s="2" t="inlineStr">
        <is>
          <t>••••••01</t>
        </is>
      </c>
      <c r="J17" s="2" t="inlineStr">
        <is>
          <t>4.8</t>
        </is>
      </c>
      <c r="K17" s="2" t="inlineStr">
        <is>
          <t>99</t>
        </is>
      </c>
      <c r="L17" s="2" t="inlineStr">
        <is>
          <t>Corporate Web &amp; Registry</t>
        </is>
      </c>
      <c r="M17" s="2" t="inlineStr">
        <is>
          <t>CONTACT_MASKED_IN_FREE_DEMO</t>
        </is>
      </c>
      <c r="N1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8">
      <c r="A18" s="2" t="inlineStr">
        <is>
          <t>POL-0017</t>
        </is>
      </c>
      <c r="B18" s="2" t="inlineStr">
        <is>
          <t>Poland</t>
        </is>
      </c>
      <c r="C18" s="2" t="inlineStr">
        <is>
          <t>HUBAR</t>
        </is>
      </c>
      <c r="D18" s="2" t="inlineStr">
        <is>
          <t>Manufacturer</t>
        </is>
      </c>
      <c r="E18" s="2" t="inlineStr">
        <is>
          <t>Duninowo 47D, 76-270 Ustka, Poland</t>
        </is>
      </c>
      <c r="F18" s="2" t="inlineStr">
        <is>
          <t>Duninowo 47D, 76-270 Ustka</t>
        </is>
      </c>
      <c r="G18" s="3" t="str">
        <f>HYPERLINK("http://www.hubar.pl/","http://www.hubar.pl/")</f>
        <v>http://www.hubar.pl/</v>
      </c>
      <c r="H18" s="2" t="inlineStr">
        <is>
          <t>info@huba***.pl</t>
        </is>
      </c>
      <c r="I18" s="2" t="inlineStr">
        <is>
          <t>••••••86</t>
        </is>
      </c>
      <c r="J18" s="2" t="inlineStr">
        <is>
          <t>5</t>
        </is>
      </c>
      <c r="K18" s="2" t="inlineStr">
        <is>
          <t>1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9">
      <c r="A19" s="2" t="inlineStr">
        <is>
          <t>POL-0018</t>
        </is>
      </c>
      <c r="B19" s="2" t="inlineStr">
        <is>
          <t>Poland</t>
        </is>
      </c>
      <c r="C19" s="2" t="inlineStr">
        <is>
          <t>Tolloczko- Wedliniarstwo Naturalne - Sklep firmowy</t>
        </is>
      </c>
      <c r="D19" s="2" t="inlineStr">
        <is>
          <t>Meat processor</t>
        </is>
      </c>
      <c r="E19" s="2" t="inlineStr">
        <is>
          <t>Wilenska 39/lok. 86, 76-200 Slupsk, Poland</t>
        </is>
      </c>
      <c r="F19" s="2" t="inlineStr">
        <is>
          <t>Wilenska 39/lok. 86, 76-200 Slupsk</t>
        </is>
      </c>
      <c r="G19" s="3" t="str">
        <f>HYPERLINK("https://www.tolloczko.com.pl/","https://www.tolloczko.com.pl/")</f>
        <v>https://www.tolloczko.com.pl/</v>
      </c>
      <c r="H19" s="2" t="inlineStr">
        <is>
          <t>info@toll***.pl</t>
        </is>
      </c>
      <c r="I19" s="2" t="inlineStr">
        <is>
          <t>••••••00</t>
        </is>
      </c>
      <c r="J19" s="2" t="inlineStr">
        <is>
          <t>4.3</t>
        </is>
      </c>
      <c r="K19" s="2" t="inlineStr">
        <is>
          <t>8</t>
        </is>
      </c>
      <c r="L19" s="2" t="inlineStr">
        <is>
          <t>Facebook</t>
        </is>
      </c>
      <c r="M19" s="2" t="inlineStr">
        <is>
          <t>CONTACT_MASKED_IN_FREE_DEMO</t>
        </is>
      </c>
      <c r="N1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0">
      <c r="A20" s="2" t="inlineStr">
        <is>
          <t>POL-0019</t>
        </is>
      </c>
      <c r="B20" s="2" t="inlineStr">
        <is>
          <t>Poland</t>
        </is>
      </c>
      <c r="C20" s="2" t="inlineStr">
        <is>
          <t>Biuro Obslugi Klienta Enea</t>
        </is>
      </c>
      <c r="D20" s="2" t="inlineStr">
        <is>
          <t>Electric utility company</t>
        </is>
      </c>
      <c r="E20" s="2" t="inlineStr">
        <is>
          <t>Nowa 41A, 89-100 Naklo nad Notecia, Poland</t>
        </is>
      </c>
      <c r="F20" s="2" t="inlineStr">
        <is>
          <t>Nowa 41A, 89-100 Naklo nad Notecia</t>
        </is>
      </c>
      <c r="G20" s="3" t="str">
        <f>HYPERLINK("https://www.enea.pl/?utm_source=gmf&amp;utm_medium=organic&amp;utm_campaign=naklo_nad_notecia","https://www.enea.pl/?utm_source=gmf&amp;utm_medium=organic&amp;utm_campaign=naklo_nad_notecia")</f>
        <v>https://www.enea.pl/?utm_source=gmf&amp;utm_medium=organic&amp;utm_campaign=naklo_nad_notecia</v>
      </c>
      <c r="H20" s="2" t="inlineStr">
        <is>
          <t>info@enea***.pl</t>
        </is>
      </c>
      <c r="I20" s="2" t="inlineStr">
        <is>
          <t>••••••11</t>
        </is>
      </c>
      <c r="J20" s="2" t="inlineStr">
        <is>
          <t>3</t>
        </is>
      </c>
      <c r="K20" s="2" t="inlineStr">
        <is>
          <t>116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1">
      <c r="A21" s="2" t="inlineStr">
        <is>
          <t>POL-0020</t>
        </is>
      </c>
      <c r="B21" s="2" t="inlineStr">
        <is>
          <t>Poland</t>
        </is>
      </c>
      <c r="C21" s="2" t="inlineStr">
        <is>
          <t>Delikatesy Miesne Gzella</t>
        </is>
      </c>
      <c r="D21" s="2" t="inlineStr">
        <is>
          <t>Butcher shop</t>
        </is>
      </c>
      <c r="E21" s="2" t="inlineStr">
        <is>
          <t>Bydgoska 45, 89-100 Naklo nad Notecia, Poland</t>
        </is>
      </c>
      <c r="F21" s="2" t="inlineStr">
        <is>
          <t>Bydgoska 45, 89-100 Naklo nad Notecia</t>
        </is>
      </c>
      <c r="G21" s="3" t="str">
        <f>HYPERLINK("http://www.sokolow.pl/","http://www.sokolow.pl/")</f>
        <v>http://www.sokolow.pl/</v>
      </c>
      <c r="H21" s="2" t="inlineStr">
        <is>
          <t>info@soko***.pl</t>
        </is>
      </c>
      <c r="I21" s="2" t="inlineStr">
        <is>
          <t>••••••56</t>
        </is>
      </c>
      <c r="J21" s="2" t="inlineStr">
        <is>
          <t>4.7</t>
        </is>
      </c>
      <c r="K21" s="2" t="inlineStr">
        <is>
          <t>23</t>
        </is>
      </c>
      <c r="L21" s="2" t="inlineStr">
        <is>
          <t>Instagram, Facebook, YouTube</t>
        </is>
      </c>
      <c r="M21" s="2" t="inlineStr">
        <is>
          <t>CONTACT_MASKED_IN_FREE_DEMO</t>
        </is>
      </c>
      <c r="N2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2">
      <c r="A22" s="2" t="inlineStr">
        <is>
          <t>POL-0021</t>
        </is>
      </c>
      <c r="B22" s="2" t="inlineStr">
        <is>
          <t>Poland</t>
        </is>
      </c>
      <c r="C22" s="2" t="inlineStr">
        <is>
          <t>Plantacja Choinek Choinki na Miare</t>
        </is>
      </c>
      <c r="D22" s="2" t="inlineStr">
        <is>
          <t>Christmas tree farm</t>
        </is>
      </c>
      <c r="E22" s="2" t="inlineStr">
        <is>
          <t>Wlokiennicza 9, aleja Marszalka Jozefa Pilsudskiego 14a, 18-400 Lomza, Poland</t>
        </is>
      </c>
      <c r="F22" s="2" t="inlineStr">
        <is>
          <t>aleja Marszalka Jozefa Pilsudskiego 14a, 18-400 Lomza</t>
        </is>
      </c>
      <c r="G22" s="3" t="str">
        <f>HYPERLINK("http://www.choinkinamiare.pl/","http://www.choinkinamiare.pl/")</f>
        <v>http://www.choinkinamiare.pl/</v>
      </c>
      <c r="H22" s="2" t="inlineStr">
        <is>
          <t>info@choi***.pl</t>
        </is>
      </c>
      <c r="I22" s="2" t="inlineStr">
        <is>
          <t>••••••51</t>
        </is>
      </c>
      <c r="J22" s="2" t="inlineStr">
        <is>
          <t>4</t>
        </is>
      </c>
      <c r="K22" s="2" t="inlineStr">
        <is>
          <t>16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3">
      <c r="A23" s="2" t="inlineStr">
        <is>
          <t>POL-0022</t>
        </is>
      </c>
      <c r="B23" s="2" t="inlineStr">
        <is>
          <t>Poland</t>
        </is>
      </c>
      <c r="C23" s="2" t="inlineStr">
        <is>
          <t>Andrzej Sobocinski - Sprzet Rolniczy</t>
        </is>
      </c>
      <c r="D23" s="2" t="inlineStr">
        <is>
          <t>Machinery parts manufacturer</t>
        </is>
      </c>
      <c r="E23" s="2" t="inlineStr">
        <is>
          <t>al. Legionow 101, 18-400 Lomza, Poland</t>
        </is>
      </c>
      <c r="F23" s="2" t="inlineStr">
        <is>
          <t>al. Legionow 101, 18-400 Lomza</t>
        </is>
      </c>
      <c r="G23" s="3" t="str">
        <f>HYPERLINK("https://czescidociagnikow.eu/","https://czescidociagnikow.eu/")</f>
        <v>https://czescidociagnikow.eu/</v>
      </c>
      <c r="H23" s="2" t="inlineStr">
        <is>
          <t>info@czes***.eu</t>
        </is>
      </c>
      <c r="I23" s="2" t="inlineStr">
        <is>
          <t>••••••78</t>
        </is>
      </c>
      <c r="J23" s="2" t="inlineStr">
        <is>
          <t>0</t>
        </is>
      </c>
      <c r="K23" s="2" t="inlineStr">
        <is>
          <t>0</t>
        </is>
      </c>
      <c r="L23" s="2" t="inlineStr">
        <is>
          <t>Corporate Web &amp; Registry</t>
        </is>
      </c>
      <c r="M23" s="2" t="inlineStr">
        <is>
          <t>CONTACT_MASKED_IN_FREE_DEMO</t>
        </is>
      </c>
      <c r="N2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4">
      <c r="A24" s="2" t="inlineStr">
        <is>
          <t>POL-0023</t>
        </is>
      </c>
      <c r="B24" s="2" t="inlineStr">
        <is>
          <t>Poland</t>
        </is>
      </c>
      <c r="C24" s="2" t="inlineStr">
        <is>
          <t>Gospodarstwo Rybacko-Wedkarskie Lomza</t>
        </is>
      </c>
      <c r="D24" s="2" t="inlineStr">
        <is>
          <t>Fishing club</t>
        </is>
      </c>
      <c r="E24" s="2" t="inlineStr">
        <is>
          <t>Nowogrodzka 37, 18-400 Lomza, Poland</t>
        </is>
      </c>
      <c r="F24" s="2" t="inlineStr">
        <is>
          <t>Nowogrodzka 37, 18-400 Lomza</t>
        </is>
      </c>
      <c r="G24" s="3" t="str">
        <f>HYPERLINK("http://grwlomza.pl/","http://grwlomza.pl/")</f>
        <v>http://grwlomza.pl/</v>
      </c>
      <c r="H24" s="2" t="inlineStr">
        <is>
          <t>info@grwl***.pl</t>
        </is>
      </c>
      <c r="I24" s="2" t="inlineStr">
        <is>
          <t>••••••96</t>
        </is>
      </c>
      <c r="J24" s="2" t="inlineStr">
        <is>
          <t>3</t>
        </is>
      </c>
      <c r="K24" s="2" t="inlineStr">
        <is>
          <t>2</t>
        </is>
      </c>
      <c r="L24" s="2" t="inlineStr">
        <is>
          <t>Corporate Web &amp; Registry</t>
        </is>
      </c>
      <c r="M24" s="2" t="inlineStr">
        <is>
          <t>CONTACT_MASKED_IN_FREE_DEMO</t>
        </is>
      </c>
      <c r="N2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5">
      <c r="A25" s="2" t="inlineStr">
        <is>
          <t>POL-0024</t>
        </is>
      </c>
      <c r="B25" s="2" t="inlineStr">
        <is>
          <t>Poland</t>
        </is>
      </c>
      <c r="C25" s="2" t="inlineStr">
        <is>
          <t>Pasieka wedrowna Godziemba</t>
        </is>
      </c>
      <c r="D25" s="2" t="inlineStr">
        <is>
          <t>Honey farm</t>
        </is>
      </c>
      <c r="E25" s="2" t="inlineStr">
        <is>
          <t>Miaczynska 27, 02-637 Warszawa, Poland</t>
        </is>
      </c>
      <c r="F25" s="2" t="inlineStr">
        <is>
          <t>Miaczynska 27, 02-637 Warszawa</t>
        </is>
      </c>
      <c r="G25" s="3" t="str">
        <f>HYPERLINK("http://www.miodgodziemba.pl/","http://www.miodgodziemba.pl/")</f>
        <v>http://www.miodgodziemba.pl/</v>
      </c>
      <c r="H25" s="2" t="inlineStr">
        <is>
          <t>info@miod***.pl</t>
        </is>
      </c>
      <c r="I25" s="2" t="inlineStr">
        <is>
          <t>••••••26</t>
        </is>
      </c>
      <c r="J25" s="2" t="inlineStr">
        <is>
          <t>4.7</t>
        </is>
      </c>
      <c r="K25" s="2" t="inlineStr">
        <is>
          <t>7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6">
      <c r="A26" s="2" t="inlineStr">
        <is>
          <t>POL-0025</t>
        </is>
      </c>
      <c r="B26" s="2" t="inlineStr">
        <is>
          <t>Poland</t>
        </is>
      </c>
      <c r="C26" s="2" t="inlineStr">
        <is>
          <t>Institute of Construction, Mechanisation and Electrification of Agriculture</t>
        </is>
      </c>
      <c r="D26" s="2" t="inlineStr">
        <is>
          <t>Farm equipment supplier</t>
        </is>
      </c>
      <c r="E26" s="2" t="inlineStr">
        <is>
          <t>Rakowiecka 32, 02-532 Warszawa, Poland</t>
        </is>
      </c>
      <c r="F26" s="2" t="inlineStr">
        <is>
          <t>Rakowiecka 32, 02-532 Warszawa</t>
        </is>
      </c>
      <c r="G26" s="3" t="str">
        <f>HYPERLINK("http://www.ibmer.waw.pl/","http://www.ibmer.waw.pl/")</f>
        <v>http://www.ibmer.waw.pl/</v>
      </c>
      <c r="H26" s="2" t="inlineStr">
        <is>
          <t>info@ibme***.pl</t>
        </is>
      </c>
      <c r="I26" s="2" t="inlineStr">
        <is>
          <t>••••••16</t>
        </is>
      </c>
      <c r="J26" s="2" t="inlineStr">
        <is>
          <t>0</t>
        </is>
      </c>
      <c r="K26" s="2" t="inlineStr">
        <is>
          <t>0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7">
      <c r="A27" s="2" t="inlineStr">
        <is>
          <t>POL-0026</t>
        </is>
      </c>
      <c r="B27" s="2" t="inlineStr">
        <is>
          <t>Poland</t>
        </is>
      </c>
      <c r="C27" s="2" t="inlineStr">
        <is>
          <t>TRU-HOUSE</t>
        </is>
      </c>
      <c r="D27" s="2" t="inlineStr">
        <is>
          <t>Organic farm</t>
        </is>
      </c>
      <c r="E27" s="2" t="inlineStr">
        <is>
          <t>Nowogrodzka 10/3, 00-511 Warszawa, Poland</t>
        </is>
      </c>
      <c r="F27" s="2" t="inlineStr">
        <is>
          <t>Nowogrodzka 10/3, 00-511 Warszawa</t>
        </is>
      </c>
      <c r="G27" s="3" t="str">
        <f>HYPERLINK("http://tru-house.pl/","http://tru-house.pl/")</f>
        <v>http://tru-house.pl/</v>
      </c>
      <c r="H27" s="2" t="inlineStr">
        <is>
          <t>info@tru-***.pl</t>
        </is>
      </c>
      <c r="I27" s="2" t="inlineStr">
        <is>
          <t>••••••80</t>
        </is>
      </c>
      <c r="J27" s="2" t="inlineStr">
        <is>
          <t>0</t>
        </is>
      </c>
      <c r="K27" s="2" t="inlineStr">
        <is>
          <t>0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8">
      <c r="A28" s="2" t="inlineStr">
        <is>
          <t>POL-0027</t>
        </is>
      </c>
      <c r="B28" s="2" t="inlineStr">
        <is>
          <t>Poland</t>
        </is>
      </c>
      <c r="C28" s="2" t="inlineStr">
        <is>
          <t>Action Szczecinek</t>
        </is>
      </c>
      <c r="D28" s="2" t="inlineStr">
        <is>
          <t>General store</t>
        </is>
      </c>
      <c r="E28" s="2" t="inlineStr">
        <is>
          <t>Koszalinska 82, 78-400 Szczecinek, Poland</t>
        </is>
      </c>
      <c r="F28" s="2" t="inlineStr">
        <is>
          <t>Koszalinska 82, 78-400 Szczecinek</t>
        </is>
      </c>
      <c r="G28" s="3" t="str">
        <f>HYPERLINK("https://www.action.com/pl-pl/sklepy/szczecinek/?utm_campaign=localbusiness&amp;utm_source=google&amp;utm_medium=organic&amp;utm_content=A308","https://www.action.com/pl-pl/sklepy/szczecinek/?utm_campaign=localbusiness&amp;utm_source=google&amp;utm_medium=organic&amp;utm_content=A308")</f>
        <v>https://www.action.com/pl-pl/sklepy/szczecinek/?utm_campaign=localbusiness&amp;utm_source=google&amp;utm_medium=organic&amp;utm_content=A308</v>
      </c>
      <c r="H28" s="2" t="inlineStr">
        <is>
          <t>info@acti***.com</t>
        </is>
      </c>
      <c r="I28" s="2" t="inlineStr">
        <is>
          <t>••••••98</t>
        </is>
      </c>
      <c r="J28" s="2" t="inlineStr">
        <is>
          <t>4.4</t>
        </is>
      </c>
      <c r="K28" s="2" t="inlineStr">
        <is>
          <t>122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29">
      <c r="A29" s="2" t="inlineStr">
        <is>
          <t>POL-0028</t>
        </is>
      </c>
      <c r="B29" s="2" t="inlineStr">
        <is>
          <t>Poland</t>
        </is>
      </c>
      <c r="C29" s="2" t="inlineStr">
        <is>
          <t>Woodpol Sp. z o.o.</t>
        </is>
      </c>
      <c r="D29" s="2" t="inlineStr">
        <is>
          <t>Furniture maker</t>
        </is>
      </c>
      <c r="E29" s="2" t="inlineStr">
        <is>
          <t>Koszalinska 84, 78-400 Szczecinek, Poland</t>
        </is>
      </c>
      <c r="F29" s="2" t="inlineStr">
        <is>
          <t>Koszalinska 84, 78-400 Szczecinek</t>
        </is>
      </c>
      <c r="G29" s="3" t="str">
        <f>HYPERLINK("http://www.woodpol.com.pl/","http://www.woodpol.com.pl/")</f>
        <v>http://www.woodpol.com.pl/</v>
      </c>
      <c r="H29" s="2" t="inlineStr">
        <is>
          <t>info@wood***.pl</t>
        </is>
      </c>
      <c r="I29" s="2" t="inlineStr">
        <is>
          <t>••••••11</t>
        </is>
      </c>
      <c r="J29" s="2" t="inlineStr">
        <is>
          <t>4.1</t>
        </is>
      </c>
      <c r="K29" s="2" t="inlineStr">
        <is>
          <t>10</t>
        </is>
      </c>
      <c r="L29" s="2" t="inlineStr">
        <is>
          <t>Corporate Web &amp; Registry</t>
        </is>
      </c>
      <c r="M29" s="2" t="inlineStr">
        <is>
          <t>CONTACT_MASKED_IN_FREE_DEMO</t>
        </is>
      </c>
      <c r="N2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0">
      <c r="A30" s="2" t="inlineStr">
        <is>
          <t>POL-0029</t>
        </is>
      </c>
      <c r="B30" s="2" t="inlineStr">
        <is>
          <t>Poland</t>
        </is>
      </c>
      <c r="C30" s="2" t="inlineStr">
        <is>
          <t>SPDESIGN produkty eventowe</t>
        </is>
      </c>
      <c r="D30" s="2" t="inlineStr">
        <is>
          <t>Advertising agency</t>
        </is>
      </c>
      <c r="E30" s="2" t="inlineStr">
        <is>
          <t>Tadeusza Kosciuszki 22, 78-400 Szczecinek, Poland</t>
        </is>
      </c>
      <c r="F30" s="2" t="inlineStr">
        <is>
          <t>Tadeusza Kosciuszki 22, 78-400 Szczecinek</t>
        </is>
      </c>
      <c r="G30" s="3" t="str">
        <f>HYPERLINK("https://reklamydrukarnia.pl/","https://reklamydrukarnia.pl/")</f>
        <v>https://reklamydrukarnia.pl/</v>
      </c>
      <c r="H30" s="2" t="inlineStr">
        <is>
          <t>info@rekl***.pl</t>
        </is>
      </c>
      <c r="I30" s="2" t="inlineStr">
        <is>
          <t>••••••00</t>
        </is>
      </c>
      <c r="J30" s="2" t="inlineStr">
        <is>
          <t>4.7</t>
        </is>
      </c>
      <c r="K30" s="2" t="inlineStr">
        <is>
          <t>49</t>
        </is>
      </c>
      <c r="L30" s="2" t="inlineStr">
        <is>
          <t>Instagram, Facebook, X/Twitter</t>
        </is>
      </c>
      <c r="M30" s="2" t="inlineStr">
        <is>
          <t>CONTACT_MASKED_IN_FREE_DEMO</t>
        </is>
      </c>
      <c r="N3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1">
      <c r="A31" s="2" t="inlineStr">
        <is>
          <t>POL-0030</t>
        </is>
      </c>
      <c r="B31" s="2" t="inlineStr">
        <is>
          <t>Poland</t>
        </is>
      </c>
      <c r="C31" s="2" t="inlineStr">
        <is>
          <t>Tolo Sp. z o.o.</t>
        </is>
      </c>
      <c r="D31" s="2" t="inlineStr">
        <is>
          <t>Manufacturer</t>
        </is>
      </c>
      <c r="E31" s="2" t="inlineStr">
        <is>
          <t>Sandomierska 18 B, 37-400 Nisko, Poland</t>
        </is>
      </c>
      <c r="F31" s="2" t="inlineStr">
        <is>
          <t>Sandomierska 18 B, 37-400 Nisko</t>
        </is>
      </c>
      <c r="G31" s="3" t="str">
        <f>HYPERLINK("http://tolo.net.pl/","http://tolo.net.pl/")</f>
        <v>http://tolo.net.pl/</v>
      </c>
      <c r="H31" s="2" t="inlineStr">
        <is>
          <t>info@tolo***.pl</t>
        </is>
      </c>
      <c r="I31" s="2" t="inlineStr">
        <is>
          <t>••••••59</t>
        </is>
      </c>
      <c r="J31" s="2" t="inlineStr">
        <is>
          <t>4.4</t>
        </is>
      </c>
      <c r="K31" s="2" t="inlineStr">
        <is>
          <t>7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2">
      <c r="A32" s="2" t="inlineStr">
        <is>
          <t>POL-0031</t>
        </is>
      </c>
      <c r="B32" s="2" t="inlineStr">
        <is>
          <t>Poland</t>
        </is>
      </c>
      <c r="C32" s="2" t="inlineStr">
        <is>
          <t>FHU "TOMIX" TOMASZ STEPIEN</t>
        </is>
      </c>
      <c r="D32" s="2" t="inlineStr">
        <is>
          <t>Construction company</t>
        </is>
      </c>
      <c r="E32" s="2" t="inlineStr">
        <is>
          <t>Sandomierska 130, 37-400 Nisko, Poland</t>
        </is>
      </c>
      <c r="F32" s="2" t="inlineStr">
        <is>
          <t>Sandomierska 130, 37-400 Nisko</t>
        </is>
      </c>
      <c r="G32" s="3" t="str">
        <f>HYPERLINK("https://tomixnisko.pl/","https://tomixnisko.pl/")</f>
        <v>https://tomixnisko.pl/</v>
      </c>
      <c r="H32" s="2" t="inlineStr">
        <is>
          <t>info@tomi***.pl</t>
        </is>
      </c>
      <c r="I32" s="2" t="inlineStr">
        <is>
          <t>••••••80</t>
        </is>
      </c>
      <c r="J32" s="2" t="inlineStr">
        <is>
          <t>4.3</t>
        </is>
      </c>
      <c r="K32" s="2" t="inlineStr">
        <is>
          <t>6</t>
        </is>
      </c>
      <c r="L32" s="2" t="inlineStr">
        <is>
          <t>Facebook</t>
        </is>
      </c>
      <c r="M32" s="2" t="inlineStr">
        <is>
          <t>CONTACT_MASKED_IN_FREE_DEMO</t>
        </is>
      </c>
      <c r="N3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3">
      <c r="A33" s="2" t="inlineStr">
        <is>
          <t>POL-0032</t>
        </is>
      </c>
      <c r="B33" s="2" t="inlineStr">
        <is>
          <t>Poland</t>
        </is>
      </c>
      <c r="C33" s="2" t="inlineStr">
        <is>
          <t>Wyposazenie Warsztatow Samochodowych i wulkanizacji</t>
        </is>
      </c>
      <c r="D33" s="2" t="inlineStr">
        <is>
          <t>Tool store</t>
        </is>
      </c>
      <c r="E33" s="2" t="inlineStr">
        <is>
          <t>Wladyslawa Andersa 21, 05-071 Sulejowek, Poland</t>
        </is>
      </c>
      <c r="F33" s="2" t="inlineStr">
        <is>
          <t>Wladyslawa Andersa 21, 05-071 Sulejowek</t>
        </is>
      </c>
      <c r="G33" s="3" t="str">
        <f>HYPERLINK("http://www.opomax.com.pl/","http://www.opomax.com.pl/")</f>
        <v>http://www.opomax.com.pl/</v>
      </c>
      <c r="H33" s="2" t="inlineStr">
        <is>
          <t>info@opom***.pl</t>
        </is>
      </c>
      <c r="I33" s="2" t="inlineStr">
        <is>
          <t>••••••00</t>
        </is>
      </c>
      <c r="J33" s="2" t="inlineStr">
        <is>
          <t>2</t>
        </is>
      </c>
      <c r="K33" s="2" t="inlineStr">
        <is>
          <t>16</t>
        </is>
      </c>
      <c r="L33" s="2" t="inlineStr">
        <is>
          <t>Corporate Web &amp; Registry</t>
        </is>
      </c>
      <c r="M33" s="2" t="inlineStr">
        <is>
          <t>CONTACT_MASKED_IN_FREE_DEMO</t>
        </is>
      </c>
      <c r="N3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4">
      <c r="A34" s="2" t="inlineStr">
        <is>
          <t>POL-0033</t>
        </is>
      </c>
      <c r="B34" s="2" t="inlineStr">
        <is>
          <t>Poland</t>
        </is>
      </c>
      <c r="C34" s="2" t="inlineStr">
        <is>
          <t>FASEP</t>
        </is>
      </c>
      <c r="D34" s="2" t="inlineStr">
        <is>
          <t>Manufacturer</t>
        </is>
      </c>
      <c r="E34" s="2" t="inlineStr">
        <is>
          <t>3 Maja 89, 05-070 Sulejowek, Poland</t>
        </is>
      </c>
      <c r="F34" s="2" t="inlineStr">
        <is>
          <t>3 Maja 89, 05-070 Sulejowek</t>
        </is>
      </c>
      <c r="G34" s="3" t="str">
        <f>HYPERLINK("https://www.anwa-tech.pl/","https://www.anwa-tech.pl/")</f>
        <v>https://www.anwa-tech.pl/</v>
      </c>
      <c r="H34" s="2" t="inlineStr">
        <is>
          <t>info@anwa***.pl</t>
        </is>
      </c>
      <c r="I34" s="2" t="inlineStr">
        <is>
          <t>••••••96</t>
        </is>
      </c>
      <c r="J34" s="2" t="inlineStr">
        <is>
          <t>0</t>
        </is>
      </c>
      <c r="K34" s="2" t="inlineStr">
        <is>
          <t>0</t>
        </is>
      </c>
      <c r="L34" s="2" t="inlineStr">
        <is>
          <t>Instagram, Facebook, YouTube, X/Twitter</t>
        </is>
      </c>
      <c r="M34" s="2" t="inlineStr">
        <is>
          <t>CONTACT_MASKED_IN_FREE_DEMO</t>
        </is>
      </c>
      <c r="N3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5">
      <c r="A35" s="2" t="inlineStr">
        <is>
          <t>POL-0034</t>
        </is>
      </c>
      <c r="B35" s="2" t="inlineStr">
        <is>
          <t>Poland</t>
        </is>
      </c>
      <c r="C35" s="2" t="inlineStr">
        <is>
          <t>Torby papierowe z nadrukiem. Producent toreb reklamowych na zamowienie - Mer Plus</t>
        </is>
      </c>
      <c r="D35" s="2" t="inlineStr">
        <is>
          <t>Packaging company</t>
        </is>
      </c>
      <c r="E35" s="2" t="inlineStr">
        <is>
          <t>Macieja Rataja 7B, 05-070 Sulejowek, Poland</t>
        </is>
      </c>
      <c r="F35" s="2" t="inlineStr">
        <is>
          <t>Macieja Rataja 7B, 05-070 Sulejowek</t>
        </is>
      </c>
      <c r="G35" s="3" t="str">
        <f>HYPERLINK("https://merplus.pl/pl/","https://merplus.pl/pl/")</f>
        <v>https://merplus.pl/pl/</v>
      </c>
      <c r="H35" s="2" t="inlineStr">
        <is>
          <t>info@merp***.pl</t>
        </is>
      </c>
      <c r="I35" s="2" t="inlineStr">
        <is>
          <t>••••••66</t>
        </is>
      </c>
      <c r="J35" s="2" t="inlineStr">
        <is>
          <t>4.6</t>
        </is>
      </c>
      <c r="K35" s="2" t="inlineStr">
        <is>
          <t>20</t>
        </is>
      </c>
      <c r="L35" s="2" t="inlineStr">
        <is>
          <t>Instagram, Facebook</t>
        </is>
      </c>
      <c r="M35" s="2" t="inlineStr">
        <is>
          <t>CONTACT_MASKED_IN_FREE_DEMO</t>
        </is>
      </c>
      <c r="N3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6">
      <c r="A36" s="2" t="inlineStr">
        <is>
          <t>POL-0035</t>
        </is>
      </c>
      <c r="B36" s="2" t="inlineStr">
        <is>
          <t>Poland</t>
        </is>
      </c>
      <c r="C36" s="2" t="inlineStr">
        <is>
          <t>Armakon Sp. z o.o. Hurtownia armatury przemyslowej i pomp</t>
        </is>
      </c>
      <c r="D36" s="2" t="inlineStr">
        <is>
          <t>Wholesaler</t>
        </is>
      </c>
      <c r="E36" s="2" t="inlineStr">
        <is>
          <t>Dabrowskiej 6, 62-500 Konin, Poland</t>
        </is>
      </c>
      <c r="F36" s="2" t="inlineStr">
        <is>
          <t>Dabrowskiej 6, 62-500 Konin</t>
        </is>
      </c>
      <c r="G36" s="3" t="str">
        <f>HYPERLINK("https://armakon.com.pl/","https://armakon.com.pl/")</f>
        <v>https://armakon.com.pl/</v>
      </c>
      <c r="H36" s="2" t="inlineStr">
        <is>
          <t>info@arma***.pl</t>
        </is>
      </c>
      <c r="I36" s="2" t="inlineStr">
        <is>
          <t>••••••56</t>
        </is>
      </c>
      <c r="J36" s="2" t="inlineStr">
        <is>
          <t>4.6</t>
        </is>
      </c>
      <c r="K36" s="2" t="inlineStr">
        <is>
          <t>7</t>
        </is>
      </c>
      <c r="L36" s="2" t="inlineStr">
        <is>
          <t>Corporate Web &amp; Registry</t>
        </is>
      </c>
      <c r="M36" s="2" t="inlineStr">
        <is>
          <t>CONTACT_MASKED_IN_FREE_DEMO</t>
        </is>
      </c>
      <c r="N3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7">
      <c r="A37" s="2" t="inlineStr">
        <is>
          <t>POL-0036</t>
        </is>
      </c>
      <c r="B37" s="2" t="inlineStr">
        <is>
          <t>Poland</t>
        </is>
      </c>
      <c r="C37" s="2" t="inlineStr">
        <is>
          <t>SIG Materialy Budowlane Konin</t>
        </is>
      </c>
      <c r="D37" s="2" t="inlineStr">
        <is>
          <t>Building materials supplier</t>
        </is>
      </c>
      <c r="E37" s="2" t="inlineStr">
        <is>
          <t>Zakladowa 5, 62-510 Konin, Poland</t>
        </is>
      </c>
      <c r="F37" s="2" t="inlineStr">
        <is>
          <t>Zakladowa 5, 62-510 Konin</t>
        </is>
      </c>
      <c r="G37" s="3" t="str">
        <f>HYPERLINK("https://www.sig.pl/kontakt/wielkopolskie/materialy-budowlane-konin","https://www.sig.pl/kontakt/wielkopolskie/materialy-budowlane-konin")</f>
        <v>https://www.sig.pl/kontakt/wielkopolskie/materialy-budowlane-konin</v>
      </c>
      <c r="H37" s="2" t="inlineStr">
        <is>
          <t>info@sig***.pl</t>
        </is>
      </c>
      <c r="I37" s="2" t="inlineStr">
        <is>
          <t>••••••46</t>
        </is>
      </c>
      <c r="J37" s="2" t="inlineStr">
        <is>
          <t>4</t>
        </is>
      </c>
      <c r="K37" s="2" t="inlineStr">
        <is>
          <t>29</t>
        </is>
      </c>
      <c r="L37" s="2" t="inlineStr">
        <is>
          <t>LinkedIn, Facebook, YouTube</t>
        </is>
      </c>
      <c r="M37" s="2" t="inlineStr">
        <is>
          <t>CONTACT_MASKED_IN_FREE_DEMO</t>
        </is>
      </c>
      <c r="N3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8">
      <c r="A38" s="2" t="inlineStr">
        <is>
          <t>POL-0037</t>
        </is>
      </c>
      <c r="B38" s="2" t="inlineStr">
        <is>
          <t>Poland</t>
        </is>
      </c>
      <c r="C38" s="2" t="inlineStr">
        <is>
          <t>Arla Foods SA, Country Office</t>
        </is>
      </c>
      <c r="D38" s="2" t="inlineStr">
        <is>
          <t>Biotechnology company</t>
        </is>
      </c>
      <c r="E38" s="2" t="inlineStr">
        <is>
          <t>Wincentego Rzymowskiego 34, 02-697 Warszawa, Poland</t>
        </is>
      </c>
      <c r="F38" s="2" t="inlineStr">
        <is>
          <t>Wincentego Rzymowskiego 34, 02-697 Warszawa</t>
        </is>
      </c>
      <c r="G38" s="3" t="str">
        <f>HYPERLINK("http://www.arla.pl/","http://www.arla.pl/")</f>
        <v>http://www.arla.pl/</v>
      </c>
      <c r="H38" s="2" t="inlineStr">
        <is>
          <t>info@arla***.pl</t>
        </is>
      </c>
      <c r="I38" s="2" t="inlineStr">
        <is>
          <t>••••••73</t>
        </is>
      </c>
      <c r="J38" s="2" t="inlineStr">
        <is>
          <t>5</t>
        </is>
      </c>
      <c r="K38" s="2" t="inlineStr">
        <is>
          <t>2</t>
        </is>
      </c>
      <c r="L38" s="2" t="inlineStr">
        <is>
          <t>Corporate Web &amp; Registry</t>
        </is>
      </c>
      <c r="M38" s="2" t="inlineStr">
        <is>
          <t>CONTACT_MASKED_IN_FREE_DEMO</t>
        </is>
      </c>
      <c r="N3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39">
      <c r="A39" s="2" t="inlineStr">
        <is>
          <t>POL-0038</t>
        </is>
      </c>
      <c r="B39" s="2" t="inlineStr">
        <is>
          <t>Poland</t>
        </is>
      </c>
      <c r="C39" s="2" t="inlineStr">
        <is>
          <t>ROB AND SONS | Brennholz &amp; Kaminholz | Zaune | Pflasterarbeiten | Wir liefern in Berlin und Brandenburg</t>
        </is>
      </c>
      <c r="D39" s="2" t="inlineStr">
        <is>
          <t>Firewood supplier</t>
        </is>
      </c>
      <c r="E39" s="2" t="inlineStr">
        <is>
          <t>Prosta 8, 66-470 Kostrzyn nad Odra, Poland</t>
        </is>
      </c>
      <c r="F39" s="2" t="inlineStr">
        <is>
          <t>Prosta 8, 66-470 Kostrzyn nad Odra</t>
        </is>
      </c>
      <c r="G39" s="3" t="str">
        <f>HYPERLINK("http://www.robandsons.de/","http://www.robandsons.de/")</f>
        <v>http://www.robandsons.de/</v>
      </c>
      <c r="H39" s="2" t="inlineStr">
        <is>
          <t>info@roba***.de</t>
        </is>
      </c>
      <c r="I39" s="2" t="inlineStr">
        <is>
          <t>••••••17</t>
        </is>
      </c>
      <c r="J39" s="2" t="inlineStr">
        <is>
          <t>4.9</t>
        </is>
      </c>
      <c r="K39" s="2" t="inlineStr">
        <is>
          <t>346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0">
      <c r="A40" s="2" t="inlineStr">
        <is>
          <t>POL-0039</t>
        </is>
      </c>
      <c r="B40" s="2" t="inlineStr">
        <is>
          <t>Poland</t>
        </is>
      </c>
      <c r="C40" s="2" t="inlineStr">
        <is>
          <t>ALFABUD Przedsiebiorstwo Budowlane Machonka Spolka Jawna Beton, Market budowlany, Skup zlomu</t>
        </is>
      </c>
      <c r="D40" s="2" t="inlineStr">
        <is>
          <t>Building materials store</t>
        </is>
      </c>
      <c r="E40" s="2" t="inlineStr">
        <is>
          <t>Jana Pawla II 68, 66-470 Kostrzyn nad Odra, Poland</t>
        </is>
      </c>
      <c r="F40" s="2" t="inlineStr">
        <is>
          <t>Jana Pawla II 68, 66-470 Kostrzyn nad Odra</t>
        </is>
      </c>
      <c r="G40" s="3" t="str">
        <f>HYPERLINK("http://www.alfabud.pl/","http://www.alfabud.pl/")</f>
        <v>http://www.alfabud.pl/</v>
      </c>
      <c r="H40" s="2" t="inlineStr">
        <is>
          <t>info@alfa***.pl</t>
        </is>
      </c>
      <c r="I40" s="2" t="inlineStr">
        <is>
          <t>••••••03</t>
        </is>
      </c>
      <c r="J40" s="2" t="inlineStr">
        <is>
          <t>4.6</t>
        </is>
      </c>
      <c r="K40" s="2" t="inlineStr">
        <is>
          <t>82</t>
        </is>
      </c>
      <c r="L40" s="2" t="inlineStr">
        <is>
          <t>Facebook, YouTube</t>
        </is>
      </c>
      <c r="M40" s="2" t="inlineStr">
        <is>
          <t>CONTACT_MASKED_IN_FREE_DEMO</t>
        </is>
      </c>
      <c r="N4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1">
      <c r="A41" s="2" t="inlineStr">
        <is>
          <t>POL-0040</t>
        </is>
      </c>
      <c r="B41" s="2" t="inlineStr">
        <is>
          <t>Poland</t>
        </is>
      </c>
      <c r="C41" s="2" t="inlineStr">
        <is>
          <t>Arkita A. Uslugi Transportowo - Dzwigowe. Dzwigi,podnosniki,ladowarki,transport z hds,noclegi</t>
        </is>
      </c>
      <c r="D41" s="2" t="inlineStr">
        <is>
          <t>Crane service</t>
        </is>
      </c>
      <c r="E41" s="2" t="inlineStr">
        <is>
          <t>Gorzowska 1D, 66-470 Kostrzyn nad Odra, Poland</t>
        </is>
      </c>
      <c r="F41" s="2" t="inlineStr">
        <is>
          <t>Gorzowska 1D, 66-470 Kostrzyn nad Odra</t>
        </is>
      </c>
      <c r="G41" s="3" t="str">
        <f>HYPERLINK("http://www.arkita.pl/","http://www.arkita.pl/")</f>
        <v>http://www.arkita.pl/</v>
      </c>
      <c r="H41" s="2" t="inlineStr">
        <is>
          <t>info@arki***.pl</t>
        </is>
      </c>
      <c r="I41" s="2" t="inlineStr">
        <is>
          <t>••••••61</t>
        </is>
      </c>
      <c r="J41" s="2" t="inlineStr">
        <is>
          <t>1</t>
        </is>
      </c>
      <c r="K41" s="2" t="inlineStr">
        <is>
          <t>1</t>
        </is>
      </c>
      <c r="L41" s="2" t="inlineStr">
        <is>
          <t>Corporate Web &amp; Registry</t>
        </is>
      </c>
      <c r="M41" s="2" t="inlineStr">
        <is>
          <t>CONTACT_MASKED_IN_FREE_DEMO</t>
        </is>
      </c>
      <c r="N4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2">
      <c r="A42" s="2" t="inlineStr">
        <is>
          <t>POL-0041</t>
        </is>
      </c>
      <c r="B42" s="2" t="inlineStr">
        <is>
          <t>Poland</t>
        </is>
      </c>
      <c r="C42" s="2" t="inlineStr">
        <is>
          <t>Powder coating TRAB Jan Bartosiak</t>
        </is>
      </c>
      <c r="D42" s="2" t="inlineStr">
        <is>
          <t>Powder coating service</t>
        </is>
      </c>
      <c r="E42" s="2" t="inlineStr">
        <is>
          <t>Dworkowa 28a, 05-230 Kobylka, Poland</t>
        </is>
      </c>
      <c r="F42" s="2" t="inlineStr">
        <is>
          <t>Dworkowa 28a, 05-230 Kobylka</t>
        </is>
      </c>
      <c r="G42" s="3" t="str">
        <f>HYPERLINK("http://www.trab.com.pl/","http://www.trab.com.pl/")</f>
        <v>http://www.trab.com.pl/</v>
      </c>
      <c r="H42" s="2" t="inlineStr">
        <is>
          <t>info@trab***.pl</t>
        </is>
      </c>
      <c r="I42" s="2" t="inlineStr">
        <is>
          <t>••••••84</t>
        </is>
      </c>
      <c r="J42" s="2" t="inlineStr">
        <is>
          <t>4.3</t>
        </is>
      </c>
      <c r="K42" s="2" t="inlineStr">
        <is>
          <t>34</t>
        </is>
      </c>
      <c r="L42" s="2" t="inlineStr">
        <is>
          <t>LinkedIn, Facebook</t>
        </is>
      </c>
      <c r="M42" s="2" t="inlineStr">
        <is>
          <t>CONTACT_MASKED_IN_FREE_DEMO</t>
        </is>
      </c>
      <c r="N4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3">
      <c r="A43" s="2" t="inlineStr">
        <is>
          <t>POL-0042</t>
        </is>
      </c>
      <c r="B43" s="2" t="inlineStr">
        <is>
          <t>Poland</t>
        </is>
      </c>
      <c r="C43" s="2" t="inlineStr">
        <is>
          <t>K. Pracownia Stolarska Sp. z o.o.</t>
        </is>
      </c>
      <c r="D43" s="2" t="inlineStr">
        <is>
          <t>Kitchen furniture store</t>
        </is>
      </c>
      <c r="E43" s="2" t="inlineStr">
        <is>
          <t>Nadarzynska 65, 05-230 Kobylka, Poland</t>
        </is>
      </c>
      <c r="F43" s="2" t="inlineStr">
        <is>
          <t>Nadarzynska 65, 05-230 Kobylka</t>
        </is>
      </c>
      <c r="G43" s="3" t="str">
        <f>HYPERLINK("http://www.kpracowniastolarska.pl/","http://www.kpracowniastolarska.pl/")</f>
        <v>http://www.kpracowniastolarska.pl/</v>
      </c>
      <c r="H43" s="2" t="inlineStr">
        <is>
          <t>info@kpra***.pl</t>
        </is>
      </c>
      <c r="I43" s="2" t="inlineStr">
        <is>
          <t>••••••52</t>
        </is>
      </c>
      <c r="J43" s="2" t="inlineStr">
        <is>
          <t>4.5</t>
        </is>
      </c>
      <c r="K43" s="2" t="inlineStr">
        <is>
          <t>36</t>
        </is>
      </c>
      <c r="L43" s="2" t="inlineStr">
        <is>
          <t>Instagram, Facebook</t>
        </is>
      </c>
      <c r="M43" s="2" t="inlineStr">
        <is>
          <t>CONTACT_MASKED_IN_FREE_DEMO</t>
        </is>
      </c>
      <c r="N4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4">
      <c r="A44" s="2" t="inlineStr">
        <is>
          <t>POL-0043</t>
        </is>
      </c>
      <c r="B44" s="2" t="inlineStr">
        <is>
          <t>Poland</t>
        </is>
      </c>
      <c r="C44" s="2" t="inlineStr">
        <is>
          <t>Gospodarstwo Ogrodnicze</t>
        </is>
      </c>
      <c r="D44" s="2" t="inlineStr">
        <is>
          <t>Plant nursery</t>
        </is>
      </c>
      <c r="E44" s="2" t="inlineStr">
        <is>
          <t>Lipiny Katy 42, 05-200 Wolomin, Poland</t>
        </is>
      </c>
      <c r="F44" s="2" t="inlineStr">
        <is>
          <t>Lipiny Katy 42, 05-200 Wolomin</t>
        </is>
      </c>
      <c r="G44" s="3" t="str">
        <f>HYPERLINK("https://sienicki.pl/","https://sienicki.pl/")</f>
        <v>https://sienicki.pl/</v>
      </c>
      <c r="H44" s="2" t="inlineStr">
        <is>
          <t>info@sien***.pl</t>
        </is>
      </c>
      <c r="I44" s="2" t="inlineStr">
        <is>
          <t>••••••62</t>
        </is>
      </c>
      <c r="J44" s="2" t="inlineStr">
        <is>
          <t>5</t>
        </is>
      </c>
      <c r="K44" s="2" t="inlineStr">
        <is>
          <t>3</t>
        </is>
      </c>
      <c r="L44" s="2" t="inlineStr">
        <is>
          <t>Corporate Web &amp; Registry</t>
        </is>
      </c>
      <c r="M44" s="2" t="inlineStr">
        <is>
          <t>CONTACT_MASKED_IN_FREE_DEMO</t>
        </is>
      </c>
      <c r="N4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5">
      <c r="A45" s="2" t="inlineStr">
        <is>
          <t>POL-0044</t>
        </is>
      </c>
      <c r="B45" s="2" t="inlineStr">
        <is>
          <t>Poland</t>
        </is>
      </c>
      <c r="C45" s="2" t="inlineStr">
        <is>
          <t>Chemia-Lodz / Brukowa 27 / Dystrybucja chemii przemyslowej</t>
        </is>
      </c>
      <c r="D45" s="2" t="inlineStr">
        <is>
          <t>Manufacturer</t>
        </is>
      </c>
      <c r="E45" s="2" t="inlineStr">
        <is>
          <t>Niesiecin 5a, 95-050 Konstantynow Lodzki, Poland</t>
        </is>
      </c>
      <c r="F45" s="2" t="inlineStr">
        <is>
          <t>Niesiecin 5a, 95-050 Konstantynow Lodzki</t>
        </is>
      </c>
      <c r="G45" s="3" t="str">
        <f>HYPERLINK("http://www.chemia-lodz.pl/","http://www.chemia-lodz.pl/")</f>
        <v>http://www.chemia-lodz.pl/</v>
      </c>
      <c r="H45" s="2" t="inlineStr">
        <is>
          <t>info@chem***.pl</t>
        </is>
      </c>
      <c r="I45" s="2" t="inlineStr">
        <is>
          <t>••••••58</t>
        </is>
      </c>
      <c r="J45" s="2" t="inlineStr">
        <is>
          <t>4.4</t>
        </is>
      </c>
      <c r="K45" s="2" t="inlineStr">
        <is>
          <t>61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6">
      <c r="A46" s="2" t="inlineStr">
        <is>
          <t>POL-0045</t>
        </is>
      </c>
      <c r="B46" s="2" t="inlineStr">
        <is>
          <t>Poland</t>
        </is>
      </c>
      <c r="C46" s="2" t="inlineStr">
        <is>
          <t>Holista Sp. z o.o.</t>
        </is>
      </c>
      <c r="D46" s="2" t="inlineStr">
        <is>
          <t>Manufacturer</t>
        </is>
      </c>
      <c r="E46" s="2" t="inlineStr">
        <is>
          <t>Slowackiego 116, 32-400 Myslenice, Poland</t>
        </is>
      </c>
      <c r="F46" s="2" t="inlineStr">
        <is>
          <t>Slowackiego 116, 32-400 Myslenice</t>
        </is>
      </c>
      <c r="G46" s="3" t="str">
        <f>HYPERLINK("http://www.holista.pl/","http://www.holista.pl/")</f>
        <v>http://www.holista.pl/</v>
      </c>
      <c r="H46" s="2" t="inlineStr">
        <is>
          <t>info@holi***.pl</t>
        </is>
      </c>
      <c r="I46" s="2" t="inlineStr">
        <is>
          <t>••••••00</t>
        </is>
      </c>
      <c r="J46" s="2" t="inlineStr">
        <is>
          <t>4</t>
        </is>
      </c>
      <c r="K46" s="2" t="inlineStr">
        <is>
          <t>4</t>
        </is>
      </c>
      <c r="L46" s="2" t="inlineStr">
        <is>
          <t>Instagram, Facebook</t>
        </is>
      </c>
      <c r="M46" s="2" t="inlineStr">
        <is>
          <t>CONTACT_MASKED_IN_FREE_DEMO</t>
        </is>
      </c>
      <c r="N4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7">
      <c r="A47" s="2" t="inlineStr">
        <is>
          <t>POL-0046</t>
        </is>
      </c>
      <c r="B47" s="2" t="inlineStr">
        <is>
          <t>Poland</t>
        </is>
      </c>
      <c r="C47" s="2" t="inlineStr">
        <is>
          <t>Alda. PUH. Szymczyk P., B. Pietrzak</t>
        </is>
      </c>
      <c r="D47" s="2" t="inlineStr">
        <is>
          <t>Outlet store</t>
        </is>
      </c>
      <c r="E47" s="2" t="inlineStr">
        <is>
          <t>Kazimierza Wielkiego 102, 32-400 Myslenice, Poland</t>
        </is>
      </c>
      <c r="F47" s="2" t="inlineStr">
        <is>
          <t>Kazimierza Wielkiego 102, 32-400 Myslenice</t>
        </is>
      </c>
      <c r="G47" s="3" t="str">
        <f>HYPERLINK("http://www.alda.pl/","http://www.alda.pl/")</f>
        <v>http://www.alda.pl/</v>
      </c>
      <c r="H47" s="2" t="inlineStr">
        <is>
          <t>info@alda***.pl</t>
        </is>
      </c>
      <c r="I47" s="2" t="inlineStr">
        <is>
          <t>••••••50</t>
        </is>
      </c>
      <c r="J47" s="2" t="inlineStr">
        <is>
          <t>4.6</t>
        </is>
      </c>
      <c r="K47" s="2" t="inlineStr">
        <is>
          <t>100</t>
        </is>
      </c>
      <c r="L47" s="2" t="inlineStr">
        <is>
          <t>LinkedIn, Facebook</t>
        </is>
      </c>
      <c r="M47" s="2" t="inlineStr">
        <is>
          <t>CONTACT_MASKED_IN_FREE_DEMO</t>
        </is>
      </c>
      <c r="N4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8">
      <c r="A48" s="2" t="inlineStr">
        <is>
          <t>POL-0047</t>
        </is>
      </c>
      <c r="B48" s="2" t="inlineStr">
        <is>
          <t>Poland</t>
        </is>
      </c>
      <c r="C48" s="2" t="inlineStr">
        <is>
          <t>Zaklad Produkcyjny Systemow Rynnowych KROP - BLACHOTRAPEZ Sp. z o.o.</t>
        </is>
      </c>
      <c r="D48" s="2" t="inlineStr">
        <is>
          <t>Manufacturer</t>
        </is>
      </c>
      <c r="E48" s="2" t="inlineStr">
        <is>
          <t>Polanka 323, 32-400 Myslenice, Poland</t>
        </is>
      </c>
      <c r="F48" s="2" t="inlineStr">
        <is>
          <t>Polanka 323, 32-400 Myslenice</t>
        </is>
      </c>
      <c r="G48" s="3" t="str">
        <f>HYPERLINK("https://www.kropsystem.eu/","https://www.kropsystem.eu/")</f>
        <v>https://www.kropsystem.eu/</v>
      </c>
      <c r="H48" s="2" t="inlineStr">
        <is>
          <t>info@krop***.eu</t>
        </is>
      </c>
      <c r="I48" s="2" t="inlineStr">
        <is>
          <t>••••••66</t>
        </is>
      </c>
      <c r="J48" s="2" t="inlineStr">
        <is>
          <t>4.4</t>
        </is>
      </c>
      <c r="K48" s="2" t="inlineStr">
        <is>
          <t>8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49">
      <c r="A49" s="2" t="inlineStr">
        <is>
          <t>POL-0048</t>
        </is>
      </c>
      <c r="B49" s="2" t="inlineStr">
        <is>
          <t>Poland</t>
        </is>
      </c>
      <c r="C49" s="2" t="inlineStr">
        <is>
          <t>Artano Sp. z o.o.</t>
        </is>
      </c>
      <c r="D49" s="2" t="inlineStr">
        <is>
          <t>Wholesaler</t>
        </is>
      </c>
      <c r="E49" s="2" t="inlineStr">
        <is>
          <t>Bielawki 3, 87-500 Rypin, Poland</t>
        </is>
      </c>
      <c r="F49" s="2" t="inlineStr">
        <is>
          <t>Bielawki 3, 87-500 Rypin</t>
        </is>
      </c>
      <c r="G49" s="3" t="str">
        <f>HYPERLINK("https://artano.pl/","https://artano.pl/")</f>
        <v>https://artano.pl/</v>
      </c>
      <c r="H49" s="2" t="inlineStr">
        <is>
          <t>info@arta***.pl</t>
        </is>
      </c>
      <c r="I49" s="2" t="inlineStr">
        <is>
          <t>••••••09</t>
        </is>
      </c>
      <c r="J49" s="2" t="inlineStr">
        <is>
          <t>4.1</t>
        </is>
      </c>
      <c r="K49" s="2" t="inlineStr">
        <is>
          <t>76</t>
        </is>
      </c>
      <c r="L49" s="2" t="inlineStr">
        <is>
          <t>Facebook, YouTube</t>
        </is>
      </c>
      <c r="M49" s="2" t="inlineStr">
        <is>
          <t>CONTACT_MASKED_IN_FREE_DEMO</t>
        </is>
      </c>
      <c r="N4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0">
      <c r="A50" s="2" t="inlineStr">
        <is>
          <t>POL-0049</t>
        </is>
      </c>
      <c r="B50" s="2" t="inlineStr">
        <is>
          <t>Poland</t>
        </is>
      </c>
      <c r="C50" s="2" t="inlineStr">
        <is>
          <t>Inter Cars S.A. czesci i technika motoryzacyjna</t>
        </is>
      </c>
      <c r="D50" s="2" t="inlineStr">
        <is>
          <t>Auto parts store</t>
        </is>
      </c>
      <c r="E50" s="2" t="inlineStr">
        <is>
          <t>Mlawska 51B, 87-500 Rypin, Poland</t>
        </is>
      </c>
      <c r="F50" s="2" t="inlineStr">
        <is>
          <t>Mlawska 51B, 87-500 Rypin</t>
        </is>
      </c>
      <c r="G50" s="3" t="str">
        <f>HYPERLINK("https://intercars.com.pl/pl/kontakt/mapa/filie/RYP-rypin-ul-mlawska-51b","https://intercars.com.pl/pl/kontakt/mapa/filie/RYP-rypin-ul-mlawska-51b")</f>
        <v>https://intercars.com.pl/pl/kontakt/mapa/filie/RYP-rypin-ul-mlawska-51b</v>
      </c>
      <c r="H50" s="2" t="inlineStr">
        <is>
          <t>info@inte***.pl</t>
        </is>
      </c>
      <c r="I50" s="2" t="inlineStr">
        <is>
          <t>••••••00</t>
        </is>
      </c>
      <c r="J50" s="2" t="inlineStr">
        <is>
          <t>4.2</t>
        </is>
      </c>
      <c r="K50" s="2" t="inlineStr">
        <is>
          <t>39</t>
        </is>
      </c>
      <c r="L50" s="2" t="inlineStr">
        <is>
          <t>LinkedIn, Instagram, Facebook, YouTube</t>
        </is>
      </c>
      <c r="M50" s="2" t="inlineStr">
        <is>
          <t>CONTACT_MASKED_IN_FREE_DEMO</t>
        </is>
      </c>
      <c r="N5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1">
      <c r="A51" s="2" t="inlineStr">
        <is>
          <t>POL-0050</t>
        </is>
      </c>
      <c r="B51" s="2" t="inlineStr">
        <is>
          <t>Poland</t>
        </is>
      </c>
      <c r="C51" s="2" t="inlineStr">
        <is>
          <t>Boryszew SA. Department of Modern Aluminum Products Skawina</t>
        </is>
      </c>
      <c r="D51" s="2" t="inlineStr">
        <is>
          <t>Metal processing company</t>
        </is>
      </c>
      <c r="E51" s="2" t="inlineStr">
        <is>
          <t>Jozefa Pilsudskiego 23, 32-050 Skawina, Poland</t>
        </is>
      </c>
      <c r="F51" s="2" t="inlineStr">
        <is>
          <t>Jozefa Pilsudskiego 23, 32-050 Skawina</t>
        </is>
      </c>
      <c r="G51" s="3" t="str">
        <f>HYPERLINK("http://www.npa.pl/","http://www.npa.pl/")</f>
        <v>http://www.npa.pl/</v>
      </c>
      <c r="H51" s="2" t="inlineStr">
        <is>
          <t>info@npa***.pl</t>
        </is>
      </c>
      <c r="I51" s="2" t="inlineStr">
        <is>
          <t>••••••02</t>
        </is>
      </c>
      <c r="J51" s="2" t="inlineStr">
        <is>
          <t>3.5</t>
        </is>
      </c>
      <c r="K51" s="2" t="inlineStr">
        <is>
          <t>47</t>
        </is>
      </c>
      <c r="L51" s="2" t="inlineStr">
        <is>
          <t>Corporate Web &amp; Registry</t>
        </is>
      </c>
      <c r="M51" s="2" t="inlineStr">
        <is>
          <t>CONTACT_MASKED_IN_FREE_DEMO</t>
        </is>
      </c>
      <c r="N5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2">
      <c r="A52" s="2" t="inlineStr">
        <is>
          <t>POL-0051</t>
        </is>
      </c>
      <c r="B52" s="2" t="inlineStr">
        <is>
          <t>Poland</t>
        </is>
      </c>
      <c r="C52" s="2" t="inlineStr">
        <is>
          <t>Infinity-Energy Fotowoltaika Pompy Ciepla Magazyny Energii Skawina Malopolska Krakow</t>
        </is>
      </c>
      <c r="D52" s="2" t="inlineStr">
        <is>
          <t>Green energy supplier</t>
        </is>
      </c>
      <c r="E52" s="2" t="inlineStr">
        <is>
          <t>Krakowska 19A, 32-050 Skawina, Poland</t>
        </is>
      </c>
      <c r="F52" s="2" t="inlineStr">
        <is>
          <t>Krakowska 19A, 32-050 Skawina</t>
        </is>
      </c>
      <c r="G52" s="3" t="str">
        <f>HYPERLINK("http://www.infinityenergy.pl/","http://www.infinityenergy.pl/")</f>
        <v>http://www.infinityenergy.pl/</v>
      </c>
      <c r="H52" s="2" t="inlineStr">
        <is>
          <t>info@infi***.pl</t>
        </is>
      </c>
      <c r="I52" s="2" t="inlineStr">
        <is>
          <t>••••••70</t>
        </is>
      </c>
      <c r="J52" s="2" t="inlineStr">
        <is>
          <t>4.9</t>
        </is>
      </c>
      <c r="K52" s="2" t="inlineStr">
        <is>
          <t>60</t>
        </is>
      </c>
      <c r="L52" s="2" t="inlineStr">
        <is>
          <t>Facebook</t>
        </is>
      </c>
      <c r="M52" s="2" t="inlineStr">
        <is>
          <t>CONTACT_MASKED_IN_FREE_DEMO</t>
        </is>
      </c>
      <c r="N5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3">
      <c r="A53" s="2" t="inlineStr">
        <is>
          <t>POL-0052</t>
        </is>
      </c>
      <c r="B53" s="2" t="inlineStr">
        <is>
          <t>Poland</t>
        </is>
      </c>
      <c r="C53" s="2" t="inlineStr">
        <is>
          <t>Lakiernia proszkowa Termoplast</t>
        </is>
      </c>
      <c r="D53" s="2" t="inlineStr">
        <is>
          <t>Powder coating service</t>
        </is>
      </c>
      <c r="E53" s="2" t="inlineStr">
        <is>
          <t>Jozefa Pilsudskiego 23, 32-020 Skawina, Poland</t>
        </is>
      </c>
      <c r="F53" s="2" t="inlineStr">
        <is>
          <t>Jozefa Pilsudskiego 23, 32-020 Skawina</t>
        </is>
      </c>
      <c r="G53" s="3" t="str">
        <f>HYPERLINK("http://www.lakiernia.proszkowa.pl/","http://www.lakiernia.proszkowa.pl/")</f>
        <v>http://www.lakiernia.proszkowa.pl/</v>
      </c>
      <c r="H53" s="2" t="inlineStr">
        <is>
          <t>info@laki***.pl</t>
        </is>
      </c>
      <c r="I53" s="2" t="inlineStr">
        <is>
          <t>••••••70</t>
        </is>
      </c>
      <c r="J53" s="2" t="inlineStr">
        <is>
          <t>4.4</t>
        </is>
      </c>
      <c r="K53" s="2" t="inlineStr">
        <is>
          <t>25</t>
        </is>
      </c>
      <c r="L53" s="2" t="inlineStr">
        <is>
          <t>Facebook</t>
        </is>
      </c>
      <c r="M53" s="2" t="inlineStr">
        <is>
          <t>CONTACT_MASKED_IN_FREE_DEMO</t>
        </is>
      </c>
      <c r="N5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4">
      <c r="A54" s="2" t="inlineStr">
        <is>
          <t>POL-0053</t>
        </is>
      </c>
      <c r="B54" s="2" t="inlineStr">
        <is>
          <t>Poland</t>
        </is>
      </c>
      <c r="C54" s="2" t="inlineStr">
        <is>
          <t>MM Druk Serwis Sp z o.o.</t>
        </is>
      </c>
      <c r="D54" s="2" t="inlineStr">
        <is>
          <t>Print shop</t>
        </is>
      </c>
      <c r="E54" s="2" t="inlineStr">
        <is>
          <t>Jozefa Pilsudskiego 73, 32-050 Skawina, Poland</t>
        </is>
      </c>
      <c r="F54" s="2" t="inlineStr">
        <is>
          <t>Jozefa Pilsudskiego 73, 32-050 Skawina</t>
        </is>
      </c>
      <c r="G54" s="3" t="str">
        <f>HYPERLINK("http://www.mmds.pl/","http://www.mmds.pl/")</f>
        <v>http://www.mmds.pl/</v>
      </c>
      <c r="H54" s="2" t="inlineStr">
        <is>
          <t>info@mmds***.pl</t>
        </is>
      </c>
      <c r="I54" s="2" t="inlineStr">
        <is>
          <t>••••••77</t>
        </is>
      </c>
      <c r="J54" s="2" t="inlineStr">
        <is>
          <t>4.2</t>
        </is>
      </c>
      <c r="K54" s="2" t="inlineStr">
        <is>
          <t>13</t>
        </is>
      </c>
      <c r="L54" s="2" t="inlineStr">
        <is>
          <t>LinkedIn, Facebook</t>
        </is>
      </c>
      <c r="M54" s="2" t="inlineStr">
        <is>
          <t>CONTACT_MASKED_IN_FREE_DEMO</t>
        </is>
      </c>
      <c r="N5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5">
      <c r="A55" s="2" t="inlineStr">
        <is>
          <t>POL-0054</t>
        </is>
      </c>
      <c r="B55" s="2" t="inlineStr">
        <is>
          <t>Poland</t>
        </is>
      </c>
      <c r="C55" s="2" t="inlineStr">
        <is>
          <t>DNK AGRO Sp. z o.o.</t>
        </is>
      </c>
      <c r="D55" s="2" t="inlineStr">
        <is>
          <t>Agricultural service</t>
        </is>
      </c>
      <c r="E55" s="2" t="inlineStr">
        <is>
          <t>Zabikowska 83, 62-052 Komorniki, Poland</t>
        </is>
      </c>
      <c r="F55" s="2" t="inlineStr">
        <is>
          <t>Zabikowska 83, 62-052 Komorniki</t>
        </is>
      </c>
      <c r="G55" s="3" t="str">
        <f>HYPERLINK("http://www.nasionadnk.pl/","http://www.nasionadnk.pl/")</f>
        <v>http://www.nasionadnk.pl/</v>
      </c>
      <c r="H55" s="2" t="inlineStr">
        <is>
          <t>info@nasi***.pl</t>
        </is>
      </c>
      <c r="I55" s="2" t="inlineStr">
        <is>
          <t>••••••18</t>
        </is>
      </c>
      <c r="J55" s="2" t="inlineStr">
        <is>
          <t>4.6</t>
        </is>
      </c>
      <c r="K55" s="2" t="inlineStr">
        <is>
          <t>12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6">
      <c r="A56" s="2" t="inlineStr">
        <is>
          <t>POL-0055</t>
        </is>
      </c>
      <c r="B56" s="2" t="inlineStr">
        <is>
          <t>Poland</t>
        </is>
      </c>
      <c r="C56" s="2" t="inlineStr">
        <is>
          <t>Ekspresstal Hurtownia Stali Poznan Lubon</t>
        </is>
      </c>
      <c r="D56" s="2" t="inlineStr">
        <is>
          <t>Wholesaler</t>
        </is>
      </c>
      <c r="E56" s="2" t="inlineStr">
        <is>
          <t>Romualda Traugutta 28B, 62-030 Lubon, Poland</t>
        </is>
      </c>
      <c r="F56" s="2" t="inlineStr">
        <is>
          <t>Romualda Traugutta 28B, 62-030 Lubon</t>
        </is>
      </c>
      <c r="G56" s="3" t="str">
        <f>HYPERLINK("http://www.ekspresstal.pl/","http://www.ekspresstal.pl/")</f>
        <v>http://www.ekspresstal.pl/</v>
      </c>
      <c r="H56" s="2" t="inlineStr">
        <is>
          <t>info@eksp***.pl</t>
        </is>
      </c>
      <c r="I56" s="2" t="inlineStr">
        <is>
          <t>••••••70</t>
        </is>
      </c>
      <c r="J56" s="2" t="inlineStr">
        <is>
          <t>4.4</t>
        </is>
      </c>
      <c r="K56" s="2" t="inlineStr">
        <is>
          <t>9</t>
        </is>
      </c>
      <c r="L56" s="2" t="inlineStr">
        <is>
          <t>Facebook, X/Twitter</t>
        </is>
      </c>
      <c r="M56" s="2" t="inlineStr">
        <is>
          <t>CONTACT_MASKED_IN_FREE_DEMO</t>
        </is>
      </c>
      <c r="N5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7">
      <c r="A57" s="2" t="inlineStr">
        <is>
          <t>POL-0056</t>
        </is>
      </c>
      <c r="B57" s="2" t="inlineStr">
        <is>
          <t>Poland</t>
        </is>
      </c>
      <c r="C57" s="2" t="inlineStr">
        <is>
          <t>Zaklad Zlotniczo-Odlewniczy</t>
        </is>
      </c>
      <c r="D57" s="2" t="inlineStr">
        <is>
          <t>Foundry</t>
        </is>
      </c>
      <c r="E57" s="2" t="inlineStr">
        <is>
          <t>Lipowa 34, 62-030 Lubon, Poland</t>
        </is>
      </c>
      <c r="F57" s="2" t="inlineStr">
        <is>
          <t>Lipowa 34, 62-030 Lubon</t>
        </is>
      </c>
      <c r="G57" s="3" t="str">
        <f>HYPERLINK("http://cnc-mann.com/","http://cnc-mann.com/")</f>
        <v>http://cnc-mann.com/</v>
      </c>
      <c r="H57" s="2" t="inlineStr">
        <is>
          <t>info@cnc-***.com</t>
        </is>
      </c>
      <c r="I57" s="2" t="inlineStr">
        <is>
          <t>••••••09</t>
        </is>
      </c>
      <c r="J57" s="2" t="inlineStr">
        <is>
          <t>4.6</t>
        </is>
      </c>
      <c r="K57" s="2" t="inlineStr">
        <is>
          <t>9</t>
        </is>
      </c>
      <c r="L57" s="2" t="inlineStr">
        <is>
          <t>Facebook</t>
        </is>
      </c>
      <c r="M57" s="2" t="inlineStr">
        <is>
          <t>CONTACT_MASKED_IN_FREE_DEMO</t>
        </is>
      </c>
      <c r="N5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8">
      <c r="A58" s="2" t="inlineStr">
        <is>
          <t>POL-0057</t>
        </is>
      </c>
      <c r="B58" s="2" t="inlineStr">
        <is>
          <t>Poland</t>
        </is>
      </c>
      <c r="C58" s="2" t="inlineStr">
        <is>
          <t>Hodowla Kotow Rasowych Ragdoll KOTY AGATY*PL</t>
        </is>
      </c>
      <c r="D58" s="2" t="inlineStr">
        <is>
          <t>Livestock breeder</t>
        </is>
      </c>
      <c r="E58" s="2" t="inlineStr">
        <is>
          <t>Rynek 10, 59-400 Jawor, Poland</t>
        </is>
      </c>
      <c r="F58" s="2" t="inlineStr">
        <is>
          <t>Rynek 10, 59-400 Jawor</t>
        </is>
      </c>
      <c r="G58" s="3" t="str">
        <f>HYPERLINK("http://ragdoll-koty-hodowla.pl/","http://ragdoll-koty-hodowla.pl/")</f>
        <v>http://ragdoll-koty-hodowla.pl/</v>
      </c>
      <c r="H58" s="2" t="inlineStr">
        <is>
          <t>info@ragd***.pl</t>
        </is>
      </c>
      <c r="I58" s="2" t="inlineStr">
        <is>
          <t>••••••97</t>
        </is>
      </c>
      <c r="J58" s="2" t="inlineStr">
        <is>
          <t>4.6</t>
        </is>
      </c>
      <c r="K58" s="2" t="inlineStr">
        <is>
          <t>15</t>
        </is>
      </c>
      <c r="L58" s="2" t="inlineStr">
        <is>
          <t>Corporate Web &amp; Registry</t>
        </is>
      </c>
      <c r="M58" s="2" t="inlineStr">
        <is>
          <t>CONTACT_MASKED_IN_FREE_DEMO</t>
        </is>
      </c>
      <c r="N5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59">
      <c r="A59" s="2" t="inlineStr">
        <is>
          <t>POL-0058</t>
        </is>
      </c>
      <c r="B59" s="2" t="inlineStr">
        <is>
          <t>Poland</t>
        </is>
      </c>
      <c r="C59" s="2" t="inlineStr">
        <is>
          <t>Asaj Sp. o.o. Branch</t>
        </is>
      </c>
      <c r="D59" s="2" t="inlineStr">
        <is>
          <t>Electrical products wholesaler</t>
        </is>
      </c>
      <c r="E59" s="2" t="inlineStr">
        <is>
          <t>Miedzyrzecka 74, 21-400 Lukow, Poland</t>
        </is>
      </c>
      <c r="F59" s="2" t="inlineStr">
        <is>
          <t>Miedzyrzecka 74, 21-400 Lukow</t>
        </is>
      </c>
      <c r="G59" s="3" t="str">
        <f>HYPERLINK("https://www.asaj.pl/kontakt/lukow?utm_source=google&amp;utm_medium=organic&amp;utm_campaign=wizytowka_Google","https://www.asaj.pl/kontakt/lukow?utm_source=google&amp;utm_medium=organic&amp;utm_campaign=wizytowka_Google")</f>
        <v>https://www.asaj.pl/kontakt/lukow?utm_source=google&amp;utm_medium=organic&amp;utm_campaign=wizytowka_Google</v>
      </c>
      <c r="H59" s="2" t="inlineStr">
        <is>
          <t>info@asaj***.pl</t>
        </is>
      </c>
      <c r="I59" s="2" t="inlineStr">
        <is>
          <t>••••••28</t>
        </is>
      </c>
      <c r="J59" s="2" t="inlineStr">
        <is>
          <t>4</t>
        </is>
      </c>
      <c r="K59" s="2" t="inlineStr">
        <is>
          <t>21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0">
      <c r="A60" s="2" t="inlineStr">
        <is>
          <t>POL-0059</t>
        </is>
      </c>
      <c r="B60" s="2" t="inlineStr">
        <is>
          <t>Poland</t>
        </is>
      </c>
      <c r="C60" s="2" t="inlineStr">
        <is>
          <t>Hurtownia Motyl</t>
        </is>
      </c>
      <c r="D60" s="2" t="inlineStr">
        <is>
          <t>Wholesaler</t>
        </is>
      </c>
      <c r="E60" s="2" t="inlineStr">
        <is>
          <t>Miedzyrzecka 72g, 21-400 Lukow, Poland</t>
        </is>
      </c>
      <c r="F60" s="2" t="inlineStr">
        <is>
          <t>Miedzyrzecka 72g, 21-400 Lukow</t>
        </is>
      </c>
      <c r="G60" s="3" t="str">
        <f>HYPERLINK("https://mapa.targeo.pl/hurtownia-motyl-miedzyrzecka-72g-lukow~5401933/sklep/adres","https://mapa.targeo.pl/hurtownia-motyl-miedzyrzecka-72g-lukow~5401933/sklep/adres")</f>
        <v>https://mapa.targeo.pl/hurtownia-motyl-miedzyrzecka-72g-lukow~5401933/sklep/adres</v>
      </c>
      <c r="H60" s="2" t="inlineStr">
        <is>
          <t>info@mapa***.pl</t>
        </is>
      </c>
      <c r="I60" s="2" t="inlineStr">
        <is>
          <t>••••••00</t>
        </is>
      </c>
      <c r="J60" s="2" t="inlineStr">
        <is>
          <t>5</t>
        </is>
      </c>
      <c r="K60" s="2" t="inlineStr">
        <is>
          <t>1</t>
        </is>
      </c>
      <c r="L60" s="2" t="inlineStr">
        <is>
          <t>Facebook, X/Twitter</t>
        </is>
      </c>
      <c r="M60" s="2" t="inlineStr">
        <is>
          <t>CONTACT_MASKED_IN_FREE_DEMO</t>
        </is>
      </c>
      <c r="N6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1">
      <c r="A61" s="2" t="inlineStr">
        <is>
          <t>POL-0060</t>
        </is>
      </c>
      <c r="B61" s="2" t="inlineStr">
        <is>
          <t>Poland</t>
        </is>
      </c>
      <c r="C61" s="2" t="inlineStr">
        <is>
          <t>STACJA UZDATNIANIA WODY W PLOCKU</t>
        </is>
      </c>
      <c r="D61" s="2" t="inlineStr">
        <is>
          <t>Water utility company</t>
        </is>
      </c>
      <c r="E61" s="2" t="inlineStr">
        <is>
          <t>Gorna 56B, 09-402 Plock, Poland</t>
        </is>
      </c>
      <c r="F61" s="2" t="inlineStr">
        <is>
          <t>Gorna 56B, 09-402 Plock</t>
        </is>
      </c>
      <c r="G61" s="3" t="str">
        <f>HYPERLINK("https://www.wodociagi.pl/","https://www.wodociagi.pl/")</f>
        <v>https://www.wodociagi.pl/</v>
      </c>
      <c r="H61" s="2" t="inlineStr">
        <is>
          <t>info@wodo***.pl</t>
        </is>
      </c>
      <c r="I61" s="2" t="inlineStr">
        <is>
          <t>••••••44</t>
        </is>
      </c>
      <c r="J61" s="2" t="inlineStr">
        <is>
          <t>4.3</t>
        </is>
      </c>
      <c r="K61" s="2" t="inlineStr">
        <is>
          <t>24</t>
        </is>
      </c>
      <c r="L61" s="2" t="inlineStr">
        <is>
          <t>Instagram, Facebook, YouTube</t>
        </is>
      </c>
      <c r="M61" s="2" t="inlineStr">
        <is>
          <t>CONTACT_MASKED_IN_FREE_DEMO</t>
        </is>
      </c>
      <c r="N6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2">
      <c r="A62" s="2" t="inlineStr">
        <is>
          <t>POL-0061</t>
        </is>
      </c>
      <c r="B62" s="2" t="inlineStr">
        <is>
          <t>Poland</t>
        </is>
      </c>
      <c r="C62" s="2" t="inlineStr">
        <is>
          <t>PSB Mrowka</t>
        </is>
      </c>
      <c r="D62" s="2" t="inlineStr">
        <is>
          <t>Home improvement store</t>
        </is>
      </c>
      <c r="E62" s="2" t="inlineStr">
        <is>
          <t>Dobrzynska 62D, 09-400 Plock, Poland</t>
        </is>
      </c>
      <c r="F62" s="2" t="inlineStr">
        <is>
          <t>Dobrzynska 62D, 09-400 Plock</t>
        </is>
      </c>
      <c r="G62" s="3" t="str">
        <f>HYPERLINK("https://mrowka.com.pl/sklep-psb-mrowka/psb-mrowka-plock.html","https://mrowka.com.pl/sklep-psb-mrowka/psb-mrowka-plock.html")</f>
        <v>https://mrowka.com.pl/sklep-psb-mrowka/psb-mrowka-plock.html</v>
      </c>
      <c r="H62" s="2" t="inlineStr">
        <is>
          <t>info@mrow***.pl</t>
        </is>
      </c>
      <c r="I62" s="2" t="inlineStr">
        <is>
          <t>••••••20</t>
        </is>
      </c>
      <c r="J62" s="2" t="inlineStr">
        <is>
          <t>4.4</t>
        </is>
      </c>
      <c r="K62" s="2" t="inlineStr">
        <is>
          <t>627</t>
        </is>
      </c>
      <c r="L62" s="2" t="inlineStr">
        <is>
          <t>Facebook</t>
        </is>
      </c>
      <c r="M62" s="2" t="inlineStr">
        <is>
          <t>CONTACT_MASKED_IN_FREE_DEMO</t>
        </is>
      </c>
      <c r="N6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3">
      <c r="A63" s="2" t="inlineStr">
        <is>
          <t>POL-0062</t>
        </is>
      </c>
      <c r="B63" s="2" t="inlineStr">
        <is>
          <t>Poland</t>
        </is>
      </c>
      <c r="C63" s="2" t="inlineStr">
        <is>
          <t>abo</t>
        </is>
      </c>
      <c r="D63" s="2" t="inlineStr">
        <is>
          <t>Wholesaler</t>
        </is>
      </c>
      <c r="E63" s="2" t="inlineStr">
        <is>
          <t>Wiadukt 7, 09-400 Plock, Poland</t>
        </is>
      </c>
      <c r="F63" s="2" t="inlineStr">
        <is>
          <t>Wiadukt 7, 09-400 Plock</t>
        </is>
      </c>
      <c r="G63" s="3" t="str">
        <f>HYPERLINK("http://aboplock.pl/","http://aboplock.pl/")</f>
        <v>http://aboplock.pl/</v>
      </c>
      <c r="H63" s="2" t="inlineStr">
        <is>
          <t>info@abop***.pl</t>
        </is>
      </c>
      <c r="I63" s="2" t="inlineStr">
        <is>
          <t>••••••37</t>
        </is>
      </c>
      <c r="J63" s="2" t="inlineStr">
        <is>
          <t>3.9</t>
        </is>
      </c>
      <c r="K63" s="2" t="inlineStr">
        <is>
          <t>20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4">
      <c r="A64" s="2" t="inlineStr">
        <is>
          <t>POL-0063</t>
        </is>
      </c>
      <c r="B64" s="2" t="inlineStr">
        <is>
          <t>Poland</t>
        </is>
      </c>
      <c r="C64" s="2" t="inlineStr">
        <is>
          <t>ABC COMPLEX POLSKA SP. Z O.O.</t>
        </is>
      </c>
      <c r="D64" s="2" t="inlineStr">
        <is>
          <t>Office equipment supplier</t>
        </is>
      </c>
      <c r="E64" s="2" t="inlineStr">
        <is>
          <t>Bielska 42a, 09-402 Plock, Poland</t>
        </is>
      </c>
      <c r="F64" s="2" t="inlineStr">
        <is>
          <t>Bielska 42a, 09-402 Plock</t>
        </is>
      </c>
      <c r="G64" s="3" t="str">
        <f>HYPERLINK("http://www.abccomplex.eu/","http://www.abccomplex.eu/")</f>
        <v>http://www.abccomplex.eu/</v>
      </c>
      <c r="H64" s="2" t="inlineStr">
        <is>
          <t>info@abcc***.eu</t>
        </is>
      </c>
      <c r="I64" s="2" t="inlineStr">
        <is>
          <t>••••••09</t>
        </is>
      </c>
      <c r="J64" s="2" t="inlineStr">
        <is>
          <t>4.3</t>
        </is>
      </c>
      <c r="K64" s="2" t="inlineStr">
        <is>
          <t>6</t>
        </is>
      </c>
      <c r="L64" s="2" t="inlineStr">
        <is>
          <t>Facebook</t>
        </is>
      </c>
      <c r="M64" s="2" t="inlineStr">
        <is>
          <t>CONTACT_MASKED_IN_FREE_DEMO</t>
        </is>
      </c>
      <c r="N6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5">
      <c r="A65" s="2" t="inlineStr">
        <is>
          <t>POL-0064</t>
        </is>
      </c>
      <c r="B65" s="2" t="inlineStr">
        <is>
          <t>Poland</t>
        </is>
      </c>
      <c r="C65" s="2" t="inlineStr">
        <is>
          <t>Arcelor-Mittal Huta Warszawa</t>
        </is>
      </c>
      <c r="D65" s="2" t="inlineStr">
        <is>
          <t>Steel fabricator</t>
        </is>
      </c>
      <c r="E65" s="2" t="inlineStr">
        <is>
          <t>Jana Kasprowicza 132, 01-949 Warszawa, Poland</t>
        </is>
      </c>
      <c r="F65" s="2" t="inlineStr">
        <is>
          <t>Jana Kasprowicza 132, 01-949 Warszawa</t>
        </is>
      </c>
      <c r="G65" s="3" t="str">
        <f>HYPERLINK("http://www.arcelormittal-warszawa.com/","http://www.arcelormittal-warszawa.com/")</f>
        <v>http://www.arcelormittal-warszawa.com/</v>
      </c>
      <c r="H65" s="2" t="inlineStr">
        <is>
          <t>info@arce***.com</t>
        </is>
      </c>
      <c r="I65" s="2" t="inlineStr">
        <is>
          <t>••••••00</t>
        </is>
      </c>
      <c r="J65" s="2" t="inlineStr">
        <is>
          <t>2.7</t>
        </is>
      </c>
      <c r="K65" s="2" t="inlineStr">
        <is>
          <t>195</t>
        </is>
      </c>
      <c r="L65" s="2" t="inlineStr">
        <is>
          <t>LinkedIn, Instagram, X/Twitter</t>
        </is>
      </c>
      <c r="M65" s="2" t="inlineStr">
        <is>
          <t>CONTACT_MASKED_IN_FREE_DEMO</t>
        </is>
      </c>
      <c r="N6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6">
      <c r="A66" s="2" t="inlineStr">
        <is>
          <t>POL-0065</t>
        </is>
      </c>
      <c r="B66" s="2" t="inlineStr">
        <is>
          <t>Poland</t>
        </is>
      </c>
      <c r="C66" s="2" t="inlineStr">
        <is>
          <t>"Kopi Maszyny Ogrodnicze" Piotr Koprowski, Autoryzowany Diler Husqvarna</t>
        </is>
      </c>
      <c r="D66" s="2" t="inlineStr">
        <is>
          <t>Garden machinery supplier</t>
        </is>
      </c>
      <c r="E66" s="2" t="inlineStr">
        <is>
          <t>Ksieze Domki 19, 96-200 Rawa Mazowiecka, Poland</t>
        </is>
      </c>
      <c r="F66" s="2" t="inlineStr">
        <is>
          <t>Ksieze Domki 19, 96-200 Rawa Mazowiecka</t>
        </is>
      </c>
      <c r="G66" s="3" t="str">
        <f>HYPERLINK("https://www.husqvarna.com/pl","https://www.husqvarna.com/pl")</f>
        <v>https://www.husqvarna.com/pl</v>
      </c>
      <c r="H66" s="2" t="inlineStr">
        <is>
          <t>info@husq***.com</t>
        </is>
      </c>
      <c r="I66" s="2" t="inlineStr">
        <is>
          <t>••••••11</t>
        </is>
      </c>
      <c r="J66" s="2" t="inlineStr">
        <is>
          <t>4.7</t>
        </is>
      </c>
      <c r="K66" s="2" t="inlineStr">
        <is>
          <t>37</t>
        </is>
      </c>
      <c r="L66" s="2" t="inlineStr">
        <is>
          <t>Instagram, Facebook, YouTube</t>
        </is>
      </c>
      <c r="M66" s="2" t="inlineStr">
        <is>
          <t>CONTACT_MASKED_IN_FREE_DEMO</t>
        </is>
      </c>
      <c r="N6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7">
      <c r="A67" s="2" t="inlineStr">
        <is>
          <t>POL-0066</t>
        </is>
      </c>
      <c r="B67" s="2" t="inlineStr">
        <is>
          <t>Poland</t>
        </is>
      </c>
      <c r="C67" s="2" t="inlineStr">
        <is>
          <t>ENERIS Surowce S.A. / Rawa Mazowiecka</t>
        </is>
      </c>
      <c r="D67" s="2" t="inlineStr">
        <is>
          <t>Garbage collection service</t>
        </is>
      </c>
      <c r="E67" s="2" t="inlineStr">
        <is>
          <t>Walowska 3, 96-200 Rawa Mazowiecka, Poland</t>
        </is>
      </c>
      <c r="F67" s="2" t="inlineStr">
        <is>
          <t>Walowska 3, 96-200 Rawa Mazowiecka</t>
        </is>
      </c>
      <c r="G67" s="3" t="str">
        <f>HYPERLINK("http://grupa-eneris.pl/","http://grupa-eneris.pl/")</f>
        <v>http://grupa-eneris.pl/</v>
      </c>
      <c r="H67" s="2" t="inlineStr">
        <is>
          <t>info@grup***.pl</t>
        </is>
      </c>
      <c r="I67" s="2" t="inlineStr">
        <is>
          <t>••••••74</t>
        </is>
      </c>
      <c r="J67" s="2" t="inlineStr">
        <is>
          <t>2.2</t>
        </is>
      </c>
      <c r="K67" s="2" t="inlineStr">
        <is>
          <t>12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8">
      <c r="A68" s="2" t="inlineStr">
        <is>
          <t>POL-0067</t>
        </is>
      </c>
      <c r="B68" s="2" t="inlineStr">
        <is>
          <t>Poland</t>
        </is>
      </c>
      <c r="C68" s="2" t="inlineStr">
        <is>
          <t>Artoffice Damian Jerka</t>
        </is>
      </c>
      <c r="D68" s="2" t="inlineStr">
        <is>
          <t>Manufacturer</t>
        </is>
      </c>
      <c r="E68" s="2" t="inlineStr">
        <is>
          <t>Rawa Mazowiecka 23, 96-200 Julianow, Poland</t>
        </is>
      </c>
      <c r="F68" s="2" t="inlineStr">
        <is>
          <t>Rawa Mazowiecka 23, 96-200 Julianow</t>
        </is>
      </c>
      <c r="G68" s="3" t="str">
        <f>HYPERLINK("http://www.pawilon-artoffice.pl/","http://www.pawilon-artoffice.pl/")</f>
        <v>http://www.pawilon-artoffice.pl/</v>
      </c>
      <c r="H68" s="2" t="inlineStr">
        <is>
          <t>info@pawi***.pl</t>
        </is>
      </c>
      <c r="I68" s="2" t="inlineStr">
        <is>
          <t>••••••67</t>
        </is>
      </c>
      <c r="J68" s="2" t="inlineStr">
        <is>
          <t>3.6</t>
        </is>
      </c>
      <c r="K68" s="2" t="inlineStr">
        <is>
          <t>9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69">
      <c r="A69" s="2" t="inlineStr">
        <is>
          <t>POL-0068</t>
        </is>
      </c>
      <c r="B69" s="2" t="inlineStr">
        <is>
          <t>Poland</t>
        </is>
      </c>
      <c r="C69" s="2" t="inlineStr">
        <is>
          <t>Gospodarstwo Agroturystyczne "Kaprys 2"</t>
        </is>
      </c>
      <c r="D69" s="2" t="inlineStr">
        <is>
          <t>Farmstay</t>
        </is>
      </c>
      <c r="E69" s="2" t="inlineStr">
        <is>
          <t>Debczyno 23, 78-200 Bialogard, Poland</t>
        </is>
      </c>
      <c r="F69" s="2" t="inlineStr">
        <is>
          <t>Debczyno 23, 78-200 Bialogard</t>
        </is>
      </c>
      <c r="G69" s="3" t="str">
        <f>HYPERLINK("https://kaprys2.dobrynocleg.pl/","https://kaprys2.dobrynocleg.pl/")</f>
        <v>https://kaprys2.dobrynocleg.pl/</v>
      </c>
      <c r="H69" s="2" t="inlineStr">
        <is>
          <t>info@kapr***.pl</t>
        </is>
      </c>
      <c r="I69" s="2" t="inlineStr">
        <is>
          <t>••••••04</t>
        </is>
      </c>
      <c r="J69" s="2" t="inlineStr">
        <is>
          <t>4.9</t>
        </is>
      </c>
      <c r="K69" s="2" t="inlineStr">
        <is>
          <t>27</t>
        </is>
      </c>
      <c r="L69" s="2" t="inlineStr">
        <is>
          <t>Corporate Web &amp; Registry</t>
        </is>
      </c>
      <c r="M69" s="2" t="inlineStr">
        <is>
          <t>CONTACT_MASKED_IN_FREE_DEMO</t>
        </is>
      </c>
      <c r="N6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0">
      <c r="A70" s="2" t="inlineStr">
        <is>
          <t>POL-0069</t>
        </is>
      </c>
      <c r="B70" s="2" t="inlineStr">
        <is>
          <t>Poland</t>
        </is>
      </c>
      <c r="C70" s="2" t="inlineStr">
        <is>
          <t>Romanowska Marianna. Sklep rowerowy</t>
        </is>
      </c>
      <c r="D70" s="2" t="inlineStr">
        <is>
          <t>Bicycle store</t>
        </is>
      </c>
      <c r="E70" s="2" t="inlineStr">
        <is>
          <t>Staromiejska 9, 78-200 Bialogard, Poland</t>
        </is>
      </c>
      <c r="F70" s="2" t="inlineStr">
        <is>
          <t>Staromiejska 9, 78-200 Bialogard</t>
        </is>
      </c>
      <c r="G70" s="3" t="str">
        <f>HYPERLINK("https://www.misterwhat.pl/company/699389-romanowska-marianna-sklep-rowerowy-bialogard","https://www.misterwhat.pl/company/699389-romanowska-marianna-sklep-rowerowy-bialogard")</f>
        <v>https://www.misterwhat.pl/company/699389-romanowska-marianna-sklep-rowerowy-bialogard</v>
      </c>
      <c r="H70" s="2" t="inlineStr">
        <is>
          <t>info@mist***.pl</t>
        </is>
      </c>
      <c r="I70" s="2" t="inlineStr">
        <is>
          <t>••••••88</t>
        </is>
      </c>
      <c r="J70" s="2" t="inlineStr">
        <is>
          <t>5</t>
        </is>
      </c>
      <c r="K70" s="2" t="inlineStr">
        <is>
          <t>3</t>
        </is>
      </c>
      <c r="L70" s="2" t="inlineStr">
        <is>
          <t>Facebook</t>
        </is>
      </c>
      <c r="M70" s="2" t="inlineStr">
        <is>
          <t>CONTACT_MASKED_IN_FREE_DEMO</t>
        </is>
      </c>
      <c r="N7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1">
      <c r="A71" s="2" t="inlineStr">
        <is>
          <t>POL-0070</t>
        </is>
      </c>
      <c r="B71" s="2" t="inlineStr">
        <is>
          <t>Poland</t>
        </is>
      </c>
      <c r="C71" s="2" t="inlineStr">
        <is>
          <t>POLAGRI Sklep rolniczo-techniczny Powered by KRAMP Plonsk</t>
        </is>
      </c>
      <c r="D71" s="2" t="inlineStr">
        <is>
          <t>Farm shop</t>
        </is>
      </c>
      <c r="E71" s="2" t="inlineStr">
        <is>
          <t>Wyszogrodzka 51D, 09-100 Plonsk, Poland</t>
        </is>
      </c>
      <c r="F71" s="2" t="inlineStr">
        <is>
          <t>Wyszogrodzka 51D, 09-100 Plonsk</t>
        </is>
      </c>
      <c r="G71" s="3" t="str">
        <f>HYPERLINK("https://polagriparts.pl/","https://polagriparts.pl/")</f>
        <v>https://polagriparts.pl/</v>
      </c>
      <c r="H71" s="2" t="inlineStr">
        <is>
          <t>info@pola***.pl</t>
        </is>
      </c>
      <c r="I71" s="2" t="inlineStr">
        <is>
          <t>••••••00</t>
        </is>
      </c>
      <c r="J71" s="2" t="inlineStr">
        <is>
          <t>5</t>
        </is>
      </c>
      <c r="K71" s="2" t="inlineStr">
        <is>
          <t>22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2">
      <c r="A72" s="2" t="inlineStr">
        <is>
          <t>POL-0071</t>
        </is>
      </c>
      <c r="B72" s="2" t="inlineStr">
        <is>
          <t>Poland</t>
        </is>
      </c>
      <c r="C72" s="2" t="inlineStr">
        <is>
          <t>ALBET Producent Kostki Brukowej</t>
        </is>
      </c>
      <c r="D72" s="2" t="inlineStr">
        <is>
          <t>Granite supplier</t>
        </is>
      </c>
      <c r="E72" s="2" t="inlineStr">
        <is>
          <t>Mazowiecka 8b, 09-100 Plonsk, Poland</t>
        </is>
      </c>
      <c r="F72" s="2" t="inlineStr">
        <is>
          <t>Mazowiecka 8b, 09-100 Plonsk</t>
        </is>
      </c>
      <c r="G72" s="3" t="str">
        <f>HYPERLINK("http://www.albet.pl/","http://www.albet.pl/")</f>
        <v>http://www.albet.pl/</v>
      </c>
      <c r="H72" s="2" t="inlineStr">
        <is>
          <t>info@albe***.pl</t>
        </is>
      </c>
      <c r="I72" s="2" t="inlineStr">
        <is>
          <t>••••••22</t>
        </is>
      </c>
      <c r="J72" s="2" t="inlineStr">
        <is>
          <t>4.1</t>
        </is>
      </c>
      <c r="K72" s="2" t="inlineStr">
        <is>
          <t>43</t>
        </is>
      </c>
      <c r="L72" s="2" t="inlineStr">
        <is>
          <t>YouTube</t>
        </is>
      </c>
      <c r="M72" s="2" t="inlineStr">
        <is>
          <t>CONTACT_MASKED_IN_FREE_DEMO</t>
        </is>
      </c>
      <c r="N7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3">
      <c r="A73" s="2" t="inlineStr">
        <is>
          <t>POL-0072</t>
        </is>
      </c>
      <c r="B73" s="2" t="inlineStr">
        <is>
          <t>Poland</t>
        </is>
      </c>
      <c r="C73" s="2" t="inlineStr">
        <is>
          <t>Carmen Polska Sp. z o.o.</t>
        </is>
      </c>
      <c r="D73" s="2" t="inlineStr">
        <is>
          <t>Distribution service</t>
        </is>
      </c>
      <c r="E73" s="2" t="inlineStr">
        <is>
          <t>Zajazd 3, 09-100 Plonsk, Poland</t>
        </is>
      </c>
      <c r="F73" s="2" t="inlineStr">
        <is>
          <t>Zajazd 3, 09-100 Plonsk</t>
        </is>
      </c>
      <c r="G73" s="3" t="str">
        <f>HYPERLINK("http://www.carmen.biz.pl/","http://www.carmen.biz.pl/")</f>
        <v>http://www.carmen.biz.pl/</v>
      </c>
      <c r="H73" s="2" t="inlineStr">
        <is>
          <t>info@carm***.pl</t>
        </is>
      </c>
      <c r="I73" s="2" t="inlineStr">
        <is>
          <t>••••••97</t>
        </is>
      </c>
      <c r="J73" s="2" t="inlineStr">
        <is>
          <t>5</t>
        </is>
      </c>
      <c r="K73" s="2" t="inlineStr">
        <is>
          <t>2</t>
        </is>
      </c>
      <c r="L73" s="2" t="inlineStr">
        <is>
          <t>Corporate Web &amp; Registry</t>
        </is>
      </c>
      <c r="M73" s="2" t="inlineStr">
        <is>
          <t>CONTACT_MASKED_IN_FREE_DEMO</t>
        </is>
      </c>
      <c r="N7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4">
      <c r="A74" s="2" t="inlineStr">
        <is>
          <t>POL-0073</t>
        </is>
      </c>
      <c r="B74" s="2" t="inlineStr">
        <is>
          <t>Poland</t>
        </is>
      </c>
      <c r="C74" s="2" t="inlineStr">
        <is>
          <t>Podkarpacka Manufaktura Win</t>
        </is>
      </c>
      <c r="D74" s="2" t="inlineStr">
        <is>
          <t>Vineyard</t>
        </is>
      </c>
      <c r="E74" s="2" t="inlineStr">
        <is>
          <t>Wielopolska 141a, 39-200 Debica, Poland</t>
        </is>
      </c>
      <c r="F74" s="2" t="inlineStr">
        <is>
          <t>Wielopolska 141a, 39-200 Debica</t>
        </is>
      </c>
      <c r="G74" s="3" t="str">
        <f>HYPERLINK("http://manufaktura-win.pl/pl/kontakt/","http://manufaktura-win.pl/pl/kontakt/")</f>
        <v>http://manufaktura-win.pl/pl/kontakt/</v>
      </c>
      <c r="H74" s="2" t="inlineStr">
        <is>
          <t>info@manu***.pl</t>
        </is>
      </c>
      <c r="I74" s="2" t="inlineStr">
        <is>
          <t>••••••18</t>
        </is>
      </c>
      <c r="J74" s="2" t="inlineStr">
        <is>
          <t>5</t>
        </is>
      </c>
      <c r="K74" s="2" t="inlineStr">
        <is>
          <t>6</t>
        </is>
      </c>
      <c r="L74" s="2" t="inlineStr">
        <is>
          <t>Corporate Web &amp; Registry</t>
        </is>
      </c>
      <c r="M74" s="2" t="inlineStr">
        <is>
          <t>CONTACT_MASKED_IN_FREE_DEMO</t>
        </is>
      </c>
      <c r="N7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5">
      <c r="A75" s="2" t="inlineStr">
        <is>
          <t>POL-0074</t>
        </is>
      </c>
      <c r="B75" s="2" t="inlineStr">
        <is>
          <t>Poland</t>
        </is>
      </c>
      <c r="C75" s="2" t="inlineStr">
        <is>
          <t>Miasto Rowerow</t>
        </is>
      </c>
      <c r="D75" s="2" t="inlineStr">
        <is>
          <t>Bicycle store</t>
        </is>
      </c>
      <c r="E75" s="2" t="inlineStr">
        <is>
          <t>Drogowcow 8/15, 39-200 Debica, Poland</t>
        </is>
      </c>
      <c r="F75" s="2" t="inlineStr">
        <is>
          <t>Drogowcow 8/15, 39-200 Debica</t>
        </is>
      </c>
      <c r="G75" s="3" t="str">
        <f>HYPERLINK("https://lp.miastorowerow.pl/sklep-rowerowy-debica/","https://lp.miastorowerow.pl/sklep-rowerowy-debica/")</f>
        <v>https://lp.miastorowerow.pl/sklep-rowerowy-debica/</v>
      </c>
      <c r="H75" s="2" t="inlineStr">
        <is>
          <t>info@lp***.pl</t>
        </is>
      </c>
      <c r="I75" s="2" t="inlineStr">
        <is>
          <t>••••••83</t>
        </is>
      </c>
      <c r="J75" s="2" t="inlineStr">
        <is>
          <t>3.8</t>
        </is>
      </c>
      <c r="K75" s="2" t="inlineStr">
        <is>
          <t>112</t>
        </is>
      </c>
      <c r="L75" s="2" t="inlineStr">
        <is>
          <t>Instagram, Facebook</t>
        </is>
      </c>
      <c r="M75" s="2" t="inlineStr">
        <is>
          <t>CONTACT_MASKED_IN_FREE_DEMO</t>
        </is>
      </c>
      <c r="N7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6">
      <c r="A76" s="2" t="inlineStr">
        <is>
          <t>POL-0075</t>
        </is>
      </c>
      <c r="B76" s="2" t="inlineStr">
        <is>
          <t>Poland</t>
        </is>
      </c>
      <c r="C76" s="2" t="inlineStr">
        <is>
          <t>SHI Hydrosolar Podkarpacie</t>
        </is>
      </c>
      <c r="D76" s="2" t="inlineStr">
        <is>
          <t>Wholesaler</t>
        </is>
      </c>
      <c r="E76" s="2" t="inlineStr">
        <is>
          <t>Cmentarna 93, 39-200 Debica, Poland</t>
        </is>
      </c>
      <c r="F76" s="2" t="inlineStr">
        <is>
          <t>Cmentarna 93, 39-200 Debica</t>
        </is>
      </c>
      <c r="G76" s="3" t="str">
        <f>HYPERLINK("https://hydrosolar.pl/kontakt/shi-debica-cmentarna","https://hydrosolar.pl/kontakt/shi-debica-cmentarna")</f>
        <v>https://hydrosolar.pl/kontakt/shi-debica-cmentarna</v>
      </c>
      <c r="H76" s="2" t="inlineStr">
        <is>
          <t>info@hydr***.pl</t>
        </is>
      </c>
      <c r="I76" s="2" t="inlineStr">
        <is>
          <t>••••••09</t>
        </is>
      </c>
      <c r="J76" s="2" t="inlineStr">
        <is>
          <t>5</t>
        </is>
      </c>
      <c r="K76" s="2" t="inlineStr">
        <is>
          <t>3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7">
      <c r="A77" s="2" t="inlineStr">
        <is>
          <t>POL-0076</t>
        </is>
      </c>
      <c r="B77" s="2" t="inlineStr">
        <is>
          <t>Poland</t>
        </is>
      </c>
      <c r="C77" s="2" t="inlineStr">
        <is>
          <t>Jasmin Produkcja i sprzedaz krzewow ozdobnych, zywoplotowych, sadzonek</t>
        </is>
      </c>
      <c r="D77" s="2" t="inlineStr">
        <is>
          <t>Plant nursery</t>
        </is>
      </c>
      <c r="E77" s="2" t="inlineStr">
        <is>
          <t>Rolnicza 50, 39-100 Ropczyce, Poland</t>
        </is>
      </c>
      <c r="F77" s="2" t="inlineStr">
        <is>
          <t>Rolnicza 50, 39-100 Ropczyce</t>
        </is>
      </c>
      <c r="G77" s="3" t="str">
        <f>HYPERLINK("https://www.tuje-premium.pl/","https://www.tuje-premium.pl/")</f>
        <v>https://www.tuje-premium.pl/</v>
      </c>
      <c r="H77" s="2" t="inlineStr">
        <is>
          <t>info@tuje***.pl</t>
        </is>
      </c>
      <c r="I77" s="2" t="inlineStr">
        <is>
          <t>••••••87</t>
        </is>
      </c>
      <c r="J77" s="2" t="inlineStr">
        <is>
          <t>4.4</t>
        </is>
      </c>
      <c r="K77" s="2" t="inlineStr">
        <is>
          <t>40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8">
      <c r="A78" s="2" t="inlineStr">
        <is>
          <t>POL-0077</t>
        </is>
      </c>
      <c r="B78" s="2" t="inlineStr">
        <is>
          <t>Poland</t>
        </is>
      </c>
      <c r="C78" s="2" t="inlineStr">
        <is>
          <t>ECOMAR1ML</t>
        </is>
      </c>
      <c r="D78" s="2" t="inlineStr">
        <is>
          <t>Aluminum supplier</t>
        </is>
      </c>
      <c r="E78" s="2" t="inlineStr">
        <is>
          <t>Kutnowska 63A, 09-500 Gostynin, Poland</t>
        </is>
      </c>
      <c r="F78" s="2" t="inlineStr">
        <is>
          <t>Kutnowska 63A, 09-500 Gostynin</t>
        </is>
      </c>
      <c r="G78" s="3" t="str">
        <f>HYPERLINK("http://ecomar1ml.pl/","http://ecomar1ml.pl/")</f>
        <v>http://ecomar1ml.pl/</v>
      </c>
      <c r="H78" s="2" t="inlineStr">
        <is>
          <t>info@ecom***.pl</t>
        </is>
      </c>
      <c r="I78" s="2" t="inlineStr">
        <is>
          <t>••••••00</t>
        </is>
      </c>
      <c r="J78" s="2" t="inlineStr">
        <is>
          <t>4.2</t>
        </is>
      </c>
      <c r="K78" s="2" t="inlineStr">
        <is>
          <t>19</t>
        </is>
      </c>
      <c r="L78" s="2" t="inlineStr">
        <is>
          <t>Facebook, YouTube</t>
        </is>
      </c>
      <c r="M78" s="2" t="inlineStr">
        <is>
          <t>CONTACT_MASKED_IN_FREE_DEMO</t>
        </is>
      </c>
      <c r="N7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79">
      <c r="A79" s="2" t="inlineStr">
        <is>
          <t>POL-0078</t>
        </is>
      </c>
      <c r="B79" s="2" t="inlineStr">
        <is>
          <t>Poland</t>
        </is>
      </c>
      <c r="C79" s="2" t="inlineStr">
        <is>
          <t>Cukiernia Wasiakowie</t>
        </is>
      </c>
      <c r="D79" s="2" t="inlineStr">
        <is>
          <t>Cake shop</t>
        </is>
      </c>
      <c r="E79" s="2" t="inlineStr">
        <is>
          <t>Rynek 21A, 09-500 Gostynin, Poland</t>
        </is>
      </c>
      <c r="F79" s="2" t="inlineStr">
        <is>
          <t>Rynek 21A, 09-500 Gostynin</t>
        </is>
      </c>
      <c r="G79" s="3" t="str">
        <f>HYPERLINK("http://www.cukiernia.eu/","http://www.cukiernia.eu/")</f>
        <v>http://www.cukiernia.eu/</v>
      </c>
      <c r="H79" s="2" t="inlineStr">
        <is>
          <t>info@cuki***.eu</t>
        </is>
      </c>
      <c r="I79" s="2" t="inlineStr">
        <is>
          <t>••••••24</t>
        </is>
      </c>
      <c r="J79" s="2" t="inlineStr">
        <is>
          <t>4.5</t>
        </is>
      </c>
      <c r="K79" s="2" t="inlineStr">
        <is>
          <t>284</t>
        </is>
      </c>
      <c r="L79" s="2" t="inlineStr">
        <is>
          <t>Facebook, YouTube, X/Twitter</t>
        </is>
      </c>
      <c r="M79" s="2" t="inlineStr">
        <is>
          <t>CONTACT_MASKED_IN_FREE_DEMO</t>
        </is>
      </c>
      <c r="N7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0">
      <c r="A80" s="2" t="inlineStr">
        <is>
          <t>POL-0079</t>
        </is>
      </c>
      <c r="B80" s="2" t="inlineStr">
        <is>
          <t>Poland</t>
        </is>
      </c>
      <c r="C80" s="2" t="inlineStr">
        <is>
          <t>Spoldzielnia Obrotu Towarowego</t>
        </is>
      </c>
      <c r="D80" s="2" t="inlineStr">
        <is>
          <t>Dairy supplier</t>
        </is>
      </c>
      <c r="E80" s="2" t="inlineStr">
        <is>
          <t>Wroclawska 20, 67-100 Nowa Sol, Poland</t>
        </is>
      </c>
      <c r="F80" s="2" t="inlineStr">
        <is>
          <t>Wroclawska 20, 67-100 Nowa Sol</t>
        </is>
      </c>
      <c r="G80" s="3" t="str">
        <f>HYPERLINK("http://www.sot.pl/","http://www.sot.pl/")</f>
        <v>http://www.sot.pl/</v>
      </c>
      <c r="H80" s="2" t="inlineStr">
        <is>
          <t>info@sot***.pl</t>
        </is>
      </c>
      <c r="I80" s="2" t="inlineStr">
        <is>
          <t>••••••71</t>
        </is>
      </c>
      <c r="J80" s="2" t="inlineStr">
        <is>
          <t>3.6</t>
        </is>
      </c>
      <c r="K80" s="2" t="inlineStr">
        <is>
          <t>20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1">
      <c r="A81" s="2" t="inlineStr">
        <is>
          <t>POL-0080</t>
        </is>
      </c>
      <c r="B81" s="2" t="inlineStr">
        <is>
          <t>Poland</t>
        </is>
      </c>
      <c r="C81" s="2" t="inlineStr">
        <is>
          <t>Team Steel Sp. z o.o.</t>
        </is>
      </c>
      <c r="D81" s="2" t="inlineStr">
        <is>
          <t>Metal working shop</t>
        </is>
      </c>
      <c r="E81" s="2" t="inlineStr">
        <is>
          <t>Dolnoslaska 10, 67-100 Nowa Sol, Poland</t>
        </is>
      </c>
      <c r="F81" s="2" t="inlineStr">
        <is>
          <t>Dolnoslaska 10, 67-100 Nowa Sol</t>
        </is>
      </c>
      <c r="G81" s="3" t="str">
        <f>HYPERLINK("https://www.teamsteel.eu/","https://www.teamsteel.eu/")</f>
        <v>https://www.teamsteel.eu/</v>
      </c>
      <c r="H81" s="2" t="inlineStr">
        <is>
          <t>info@team***.eu</t>
        </is>
      </c>
      <c r="I81" s="2" t="inlineStr">
        <is>
          <t>••••••06</t>
        </is>
      </c>
      <c r="J81" s="2" t="inlineStr">
        <is>
          <t>4.6</t>
        </is>
      </c>
      <c r="K81" s="2" t="inlineStr">
        <is>
          <t>28</t>
        </is>
      </c>
      <c r="L81" s="2" t="inlineStr">
        <is>
          <t>Instagram, Facebook</t>
        </is>
      </c>
      <c r="M81" s="2" t="inlineStr">
        <is>
          <t>CONTACT_MASKED_IN_FREE_DEMO</t>
        </is>
      </c>
      <c r="N8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2">
      <c r="A82" s="2" t="inlineStr">
        <is>
          <t>POL-0081</t>
        </is>
      </c>
      <c r="B82" s="2" t="inlineStr">
        <is>
          <t>Poland</t>
        </is>
      </c>
      <c r="C82" s="2" t="inlineStr">
        <is>
          <t>JBC-Electronic</t>
        </is>
      </c>
      <c r="D82" s="2" t="inlineStr">
        <is>
          <t>Automation company</t>
        </is>
      </c>
      <c r="E82" s="2" t="inlineStr">
        <is>
          <t>Marszalka Jozefa Pilsudskiego 73, 67-100 Nowa Sol, Poland</t>
        </is>
      </c>
      <c r="F82" s="2" t="inlineStr">
        <is>
          <t>Marszalka Jozefa Pilsudskiego 73, 67-100 Nowa Sol</t>
        </is>
      </c>
      <c r="G82" s="3" t="str">
        <f>HYPERLINK("http://sklep.jbc.com.pl/","http://sklep.jbc.com.pl/")</f>
        <v>http://sklep.jbc.com.pl/</v>
      </c>
      <c r="H82" s="2" t="inlineStr">
        <is>
          <t>info@skle***.pl</t>
        </is>
      </c>
      <c r="I82" s="2" t="inlineStr">
        <is>
          <t>••••••10</t>
        </is>
      </c>
      <c r="J82" s="2" t="inlineStr">
        <is>
          <t>5</t>
        </is>
      </c>
      <c r="K82" s="2" t="inlineStr">
        <is>
          <t>2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3">
      <c r="A83" s="2" t="inlineStr">
        <is>
          <t>POL-0082</t>
        </is>
      </c>
      <c r="B83" s="2" t="inlineStr">
        <is>
          <t>Poland</t>
        </is>
      </c>
      <c r="C83" s="2" t="inlineStr">
        <is>
          <t>Horzela. Przedsiebiorstwo - transportowo - handlowo - uslugowe</t>
        </is>
      </c>
      <c r="D83" s="2" t="inlineStr">
        <is>
          <t>Electric motor repair shop</t>
        </is>
      </c>
      <c r="E83" s="2" t="inlineStr">
        <is>
          <t>Zawisloka 8, 42-600 Tarnowskie Gory, Poland</t>
        </is>
      </c>
      <c r="F83" s="2" t="inlineStr">
        <is>
          <t>Zawisloka 8, 42-600 Tarnowskie Gory</t>
        </is>
      </c>
      <c r="G83" s="3" t="str">
        <f>HYPERLINK("https://www.narzedzia-horzela.pl/","https://www.narzedzia-horzela.pl/")</f>
        <v>https://www.narzedzia-horzela.pl/</v>
      </c>
      <c r="H83" s="2" t="inlineStr">
        <is>
          <t>info@narz***.pl</t>
        </is>
      </c>
      <c r="I83" s="2" t="inlineStr">
        <is>
          <t>••••••69</t>
        </is>
      </c>
      <c r="J83" s="2" t="inlineStr">
        <is>
          <t>5</t>
        </is>
      </c>
      <c r="K83" s="2" t="inlineStr">
        <is>
          <t>17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4">
      <c r="A84" s="2" t="inlineStr">
        <is>
          <t>POL-0083</t>
        </is>
      </c>
      <c r="B84" s="2" t="inlineStr">
        <is>
          <t>Poland</t>
        </is>
      </c>
      <c r="C84" s="2" t="inlineStr">
        <is>
          <t>Gryzoniowy Sklep - INTERNETOWY sklep zoologiczny</t>
        </is>
      </c>
      <c r="D84" s="2" t="inlineStr">
        <is>
          <t>Animal feed store</t>
        </is>
      </c>
      <c r="E84" s="2" t="inlineStr">
        <is>
          <t>Batalionow Chlopskich 2, 42-680 Tarnowskie Gory, Poland</t>
        </is>
      </c>
      <c r="F84" s="2" t="inlineStr">
        <is>
          <t>Batalionow Chlopskich 2, 42-680 Tarnowskie Gory</t>
        </is>
      </c>
      <c r="G84" s="3" t="str">
        <f>HYPERLINK("http://gryzoniowysklep.pl/","http://gryzoniowysklep.pl/")</f>
        <v>http://gryzoniowysklep.pl/</v>
      </c>
      <c r="H84" s="2" t="inlineStr">
        <is>
          <t>info@gryz***.pl</t>
        </is>
      </c>
      <c r="I84" s="2" t="inlineStr">
        <is>
          <t>••••••00</t>
        </is>
      </c>
      <c r="J84" s="2" t="inlineStr">
        <is>
          <t>5</t>
        </is>
      </c>
      <c r="K84" s="2" t="inlineStr">
        <is>
          <t>196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5">
      <c r="A85" s="2" t="inlineStr">
        <is>
          <t>POL-0084</t>
        </is>
      </c>
      <c r="B85" s="2" t="inlineStr">
        <is>
          <t>Poland</t>
        </is>
      </c>
      <c r="C85" s="2" t="inlineStr">
        <is>
          <t>Eltrox Tarnowskie Gory - Monitoring Alarmy Wideodomofony Kamery</t>
        </is>
      </c>
      <c r="D85" s="2" t="inlineStr">
        <is>
          <t>Burglar alarm store</t>
        </is>
      </c>
      <c r="E85" s="2" t="inlineStr">
        <is>
          <t>Slonecznikow 41, 42-606 Tarnowskie Gory, Poland</t>
        </is>
      </c>
      <c r="F85" s="2" t="inlineStr">
        <is>
          <t>Slonecznikow 41, 42-606 Tarnowskie Gory</t>
        </is>
      </c>
      <c r="G85" s="3" t="str">
        <f>HYPERLINK("https://www.eltrox.pl/","https://www.eltrox.pl/")</f>
        <v>https://www.eltrox.pl/</v>
      </c>
      <c r="H85" s="2" t="inlineStr">
        <is>
          <t>info@eltr***.pl</t>
        </is>
      </c>
      <c r="I85" s="2" t="inlineStr">
        <is>
          <t>••••••77</t>
        </is>
      </c>
      <c r="J85" s="2" t="inlineStr">
        <is>
          <t>4.6</t>
        </is>
      </c>
      <c r="K85" s="2" t="inlineStr">
        <is>
          <t>68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6">
      <c r="A86" s="2" t="inlineStr">
        <is>
          <t>POL-0085</t>
        </is>
      </c>
      <c r="B86" s="2" t="inlineStr">
        <is>
          <t>Poland</t>
        </is>
      </c>
      <c r="C86" s="2" t="inlineStr">
        <is>
          <t>FreeEco Oddzial Dolnoslaski</t>
        </is>
      </c>
      <c r="D86" s="2" t="inlineStr">
        <is>
          <t>Solar energy equipment supplier</t>
        </is>
      </c>
      <c r="E86" s="2" t="inlineStr">
        <is>
          <t>Lwowska 11, 55-200 Olawa, Poland</t>
        </is>
      </c>
      <c r="F86" s="2" t="inlineStr">
        <is>
          <t>Lwowska 11, 55-200 Olawa</t>
        </is>
      </c>
      <c r="G86" s="3" t="str">
        <f>HYPERLINK("http://www.freeeco.pl/","http://www.freeeco.pl/")</f>
        <v>http://www.freeeco.pl/</v>
      </c>
      <c r="H86" s="2" t="inlineStr">
        <is>
          <t>info@free***.pl</t>
        </is>
      </c>
      <c r="I86" s="2" t="inlineStr">
        <is>
          <t>••••••00</t>
        </is>
      </c>
      <c r="J86" s="2" t="inlineStr">
        <is>
          <t>5</t>
        </is>
      </c>
      <c r="K86" s="2" t="inlineStr">
        <is>
          <t>6</t>
        </is>
      </c>
      <c r="L86" s="2" t="inlineStr">
        <is>
          <t>LinkedIn, Facebook</t>
        </is>
      </c>
      <c r="M86" s="2" t="inlineStr">
        <is>
          <t>CONTACT_MASKED_IN_FREE_DEMO</t>
        </is>
      </c>
      <c r="N8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7">
      <c r="A87" s="2" t="inlineStr">
        <is>
          <t>POL-0086</t>
        </is>
      </c>
      <c r="B87" s="2" t="inlineStr">
        <is>
          <t>Poland</t>
        </is>
      </c>
      <c r="C87" s="2" t="inlineStr">
        <is>
          <t>Natura zdrowia / Produkty ekologiczne / Srebro koloidalne / Naturalne Suplementy / Olawa</t>
        </is>
      </c>
      <c r="D87" s="2" t="inlineStr">
        <is>
          <t>Organic shop</t>
        </is>
      </c>
      <c r="E87" s="2" t="inlineStr">
        <is>
          <t>Brzozowa 9, 55-200 Olawa, Poland</t>
        </is>
      </c>
      <c r="F87" s="2" t="inlineStr">
        <is>
          <t>Brzozowa 9, 55-200 Olawa</t>
        </is>
      </c>
      <c r="G87" s="3" t="str">
        <f>HYPERLINK("https://natura-zdrowia.pl/","https://natura-zdrowia.pl/")</f>
        <v>https://natura-zdrowia.pl/</v>
      </c>
      <c r="H87" s="2" t="inlineStr">
        <is>
          <t>info@natu***.pl</t>
        </is>
      </c>
      <c r="I87" s="2" t="inlineStr">
        <is>
          <t>••••••00</t>
        </is>
      </c>
      <c r="J87" s="2" t="inlineStr">
        <is>
          <t>5</t>
        </is>
      </c>
      <c r="K87" s="2" t="inlineStr">
        <is>
          <t>1</t>
        </is>
      </c>
      <c r="L87" s="2" t="inlineStr">
        <is>
          <t>LinkedIn, Instagram, Facebook, YouTube, X/Twitter</t>
        </is>
      </c>
      <c r="M87" s="2" t="inlineStr">
        <is>
          <t>CONTACT_MASKED_IN_FREE_DEMO</t>
        </is>
      </c>
      <c r="N8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8">
      <c r="A88" s="2" t="inlineStr">
        <is>
          <t>POL-0087</t>
        </is>
      </c>
      <c r="B88" s="2" t="inlineStr">
        <is>
          <t>Poland</t>
        </is>
      </c>
      <c r="C88" s="2" t="inlineStr">
        <is>
          <t>GLOBAL PROJECT | Wynajem spawaczy | Wynajem monterow | Montaz instalacji przemyslowych | Uslugi spawalnicze</t>
        </is>
      </c>
      <c r="D88" s="2" t="inlineStr">
        <is>
          <t>Steel erector</t>
        </is>
      </c>
      <c r="E88" s="2" t="inlineStr">
        <is>
          <t>plac Zamkowy 24a/1b, 55-200 Olawa, Poland</t>
        </is>
      </c>
      <c r="F88" s="2" t="inlineStr">
        <is>
          <t>plac Zamkowy 24a/1b, 55-200 Olawa</t>
        </is>
      </c>
      <c r="G88" s="3" t="str">
        <f>HYPERLINK("https://global-grupa.com/?utm_source=gmb&amp;utm_medium=organic&amp;utm_campaign=main_site","https://global-grupa.com/?utm_source=gmb&amp;utm_medium=organic&amp;utm_campaign=main_site")</f>
        <v>https://global-grupa.com/?utm_source=gmb&amp;utm_medium=organic&amp;utm_campaign=main_site</v>
      </c>
      <c r="H88" s="2" t="inlineStr">
        <is>
          <t>info@glob***.com</t>
        </is>
      </c>
      <c r="I88" s="2" t="inlineStr">
        <is>
          <t>••••••03</t>
        </is>
      </c>
      <c r="J88" s="2" t="inlineStr">
        <is>
          <t>5</t>
        </is>
      </c>
      <c r="K88" s="2" t="inlineStr">
        <is>
          <t>17</t>
        </is>
      </c>
      <c r="L88" s="2" t="inlineStr">
        <is>
          <t>Facebook</t>
        </is>
      </c>
      <c r="M88" s="2" t="inlineStr">
        <is>
          <t>CONTACT_MASKED_IN_FREE_DEMO</t>
        </is>
      </c>
      <c r="N8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89">
      <c r="A89" s="2" t="inlineStr">
        <is>
          <t>POL-0088</t>
        </is>
      </c>
      <c r="B89" s="2" t="inlineStr">
        <is>
          <t>Poland</t>
        </is>
      </c>
      <c r="C89" s="2" t="inlineStr">
        <is>
          <t>Sklep Rowerowo - Sportowy STELA-MAR - KROSS autoryzowany dealer</t>
        </is>
      </c>
      <c r="D89" s="2" t="inlineStr">
        <is>
          <t>Bicycle store</t>
        </is>
      </c>
      <c r="E89" s="2" t="inlineStr">
        <is>
          <t>Elizy Orzeszkowej 1B, 13-200 Dzialdowo, Poland</t>
        </is>
      </c>
      <c r="F89" s="2" t="inlineStr">
        <is>
          <t>Elizy Orzeszkowej 1B, 13-200 Dzialdowo</t>
        </is>
      </c>
      <c r="G89" s="3" t="str">
        <f>HYPERLINK("http://www.stela-mar.pl/nasze_sklepy/szczegoly/Stela-Mar-Dziadowo-I-Dziadowo-Orzeszkowej-1B","http://www.stela-mar.pl/nasze_sklepy/szczegoly/Stela-Mar-Dziadowo-I-Dziadowo-Orzeszkowej-1B")</f>
        <v>http://www.stela-mar.pl/nasze_sklepy/szczegoly/Stela-Mar-Dziadowo-I-Dziadowo-Orzeszkowej-1B</v>
      </c>
      <c r="H89" s="2" t="inlineStr">
        <is>
          <t>info@stel***.pl</t>
        </is>
      </c>
      <c r="I89" s="2" t="inlineStr">
        <is>
          <t>••••••95</t>
        </is>
      </c>
      <c r="J89" s="2" t="inlineStr">
        <is>
          <t>4.4</t>
        </is>
      </c>
      <c r="K89" s="2" t="inlineStr">
        <is>
          <t>31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0">
      <c r="A90" s="2" t="inlineStr">
        <is>
          <t>POL-0089</t>
        </is>
      </c>
      <c r="B90" s="2" t="inlineStr">
        <is>
          <t>Poland</t>
        </is>
      </c>
      <c r="C90" s="2" t="inlineStr">
        <is>
          <t>Barabas Company Sp. o.o.</t>
        </is>
      </c>
      <c r="D90" s="2" t="inlineStr">
        <is>
          <t>Manufacturer</t>
        </is>
      </c>
      <c r="E90" s="2" t="inlineStr">
        <is>
          <t>Przemyslowa 1C, 59-300 Lubin, Poland</t>
        </is>
      </c>
      <c r="F90" s="2" t="inlineStr">
        <is>
          <t>Przemyslowa 1C, 59-300 Lubin</t>
        </is>
      </c>
      <c r="G90" s="3" t="str">
        <f>HYPERLINK("https://www.barabas.pl/","https://www.barabas.pl/")</f>
        <v>https://www.barabas.pl/</v>
      </c>
      <c r="H90" s="2" t="inlineStr">
        <is>
          <t>info@bara***.pl</t>
        </is>
      </c>
      <c r="I90" s="2" t="inlineStr">
        <is>
          <t>••••••00</t>
        </is>
      </c>
      <c r="J90" s="2" t="inlineStr">
        <is>
          <t>4.4</t>
        </is>
      </c>
      <c r="K90" s="2" t="inlineStr">
        <is>
          <t>73</t>
        </is>
      </c>
      <c r="L90" s="2" t="inlineStr">
        <is>
          <t>Instagram, Facebook, YouTube</t>
        </is>
      </c>
      <c r="M90" s="2" t="inlineStr">
        <is>
          <t>CONTACT_MASKED_IN_FREE_DEMO</t>
        </is>
      </c>
      <c r="N9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1">
      <c r="A91" s="2" t="inlineStr">
        <is>
          <t>POL-0090</t>
        </is>
      </c>
      <c r="B91" s="2" t="inlineStr">
        <is>
          <t>Poland</t>
        </is>
      </c>
      <c r="C91" s="2" t="inlineStr">
        <is>
          <t>Dars Premium - Wholesale Good Beer</t>
        </is>
      </c>
      <c r="D91" s="2" t="inlineStr">
        <is>
          <t>Beer distributor</t>
        </is>
      </c>
      <c r="E91" s="2" t="inlineStr">
        <is>
          <t>Rzeznicza 10, 59-300 Lubin, Poland</t>
        </is>
      </c>
      <c r="F91" s="2" t="inlineStr">
        <is>
          <t>Rzeznicza 10, 59-300 Lubin</t>
        </is>
      </c>
      <c r="G91" s="3" t="str">
        <f>HYPERLINK("http://www.darspremium.pl/","http://www.darspremium.pl/")</f>
        <v>http://www.darspremium.pl/</v>
      </c>
      <c r="H91" s="2" t="inlineStr">
        <is>
          <t>info@dars***.pl</t>
        </is>
      </c>
      <c r="I91" s="2" t="inlineStr">
        <is>
          <t>••••••40</t>
        </is>
      </c>
      <c r="J91" s="2" t="inlineStr">
        <is>
          <t>4.7</t>
        </is>
      </c>
      <c r="K91" s="2" t="inlineStr">
        <is>
          <t>40</t>
        </is>
      </c>
      <c r="L91" s="2" t="inlineStr">
        <is>
          <t>Facebook</t>
        </is>
      </c>
      <c r="M91" s="2" t="inlineStr">
        <is>
          <t>CONTACT_MASKED_IN_FREE_DEMO</t>
        </is>
      </c>
      <c r="N9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2">
      <c r="A92" s="2" t="inlineStr">
        <is>
          <t>POL-0091</t>
        </is>
      </c>
      <c r="B92" s="2" t="inlineStr">
        <is>
          <t>Poland</t>
        </is>
      </c>
      <c r="C92" s="2" t="inlineStr">
        <is>
          <t>Centrum Weterynarii, Przychodnia Weterynaryjna Zdrowy Pupil w Lubinie</t>
        </is>
      </c>
      <c r="D92" s="2" t="inlineStr">
        <is>
          <t>Veterinarian</t>
        </is>
      </c>
      <c r="E92" s="2" t="inlineStr">
        <is>
          <t>Pawia 43, 59-300 Lubin, Poland</t>
        </is>
      </c>
      <c r="F92" s="2" t="inlineStr">
        <is>
          <t>Pawia 43, 59-300 Lubin</t>
        </is>
      </c>
      <c r="G92" s="3" t="str">
        <f>HYPERLINK("http://www.zdrowy-pupil.pl/","http://www.zdrowy-pupil.pl/")</f>
        <v>http://www.zdrowy-pupil.pl/</v>
      </c>
      <c r="H92" s="2" t="inlineStr">
        <is>
          <t>info@zdro***.pl</t>
        </is>
      </c>
      <c r="I92" s="2" t="inlineStr">
        <is>
          <t>••••••76</t>
        </is>
      </c>
      <c r="J92" s="2" t="inlineStr">
        <is>
          <t>4.7</t>
        </is>
      </c>
      <c r="K92" s="2" t="inlineStr">
        <is>
          <t>202</t>
        </is>
      </c>
      <c r="L92" s="2" t="inlineStr">
        <is>
          <t>Facebook, X/Twitter</t>
        </is>
      </c>
      <c r="M92" s="2" t="inlineStr">
        <is>
          <t>CONTACT_MASKED_IN_FREE_DEMO</t>
        </is>
      </c>
      <c r="N92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3">
      <c r="A93" s="2" t="inlineStr">
        <is>
          <t>POL-0092</t>
        </is>
      </c>
      <c r="B93" s="2" t="inlineStr">
        <is>
          <t>Poland</t>
        </is>
      </c>
      <c r="C93" s="2" t="inlineStr">
        <is>
          <t>Jack-Bike. Sklep rowerowy. Bodyk J.</t>
        </is>
      </c>
      <c r="D93" s="2" t="inlineStr">
        <is>
          <t>Bicycle store</t>
        </is>
      </c>
      <c r="E93" s="2" t="inlineStr">
        <is>
          <t>Generala Wladyslawa Sikorskiego 62, 59-300 Lubin, Poland</t>
        </is>
      </c>
      <c r="F93" s="2" t="inlineStr">
        <is>
          <t>Generala Wladyslawa Sikorskiego 62, 59-300 Lubin</t>
        </is>
      </c>
      <c r="G93" s="3" t="str">
        <f>HYPERLINK("https://sklepy.bikeworld.pl/sklep/rowerowy/lubin/364/jack_bike","https://sklepy.bikeworld.pl/sklep/rowerowy/lubin/364/jack_bike")</f>
        <v>https://sklepy.bikeworld.pl/sklep/rowerowy/lubin/364/jack_bike</v>
      </c>
      <c r="H93" s="2" t="inlineStr">
        <is>
          <t>info@skle***.pl</t>
        </is>
      </c>
      <c r="I93" s="2" t="inlineStr">
        <is>
          <t>••••••87</t>
        </is>
      </c>
      <c r="J93" s="2" t="inlineStr">
        <is>
          <t>3.3</t>
        </is>
      </c>
      <c r="K93" s="2" t="inlineStr">
        <is>
          <t>71</t>
        </is>
      </c>
      <c r="L93" s="2" t="inlineStr">
        <is>
          <t>Instagram, Facebook, YouTube</t>
        </is>
      </c>
      <c r="M93" s="2" t="inlineStr">
        <is>
          <t>CONTACT_MASKED_IN_FREE_DEMO</t>
        </is>
      </c>
      <c r="N93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4">
      <c r="A94" s="2" t="inlineStr">
        <is>
          <t>POL-0093</t>
        </is>
      </c>
      <c r="B94" s="2" t="inlineStr">
        <is>
          <t>Poland</t>
        </is>
      </c>
      <c r="C94" s="2" t="inlineStr">
        <is>
          <t>Decathlon Sosnowiec</t>
        </is>
      </c>
      <c r="D94" s="2" t="inlineStr">
        <is>
          <t>Sporting goods store</t>
        </is>
      </c>
      <c r="E94" s="2" t="inlineStr">
        <is>
          <t>Sokolska 35, 41-219 Sosnowiec, Poland</t>
        </is>
      </c>
      <c r="F94" s="2" t="inlineStr">
        <is>
          <t>Sokolska 35, 41-219 Sosnowiec</t>
        </is>
      </c>
      <c r="G94" s="3" t="str">
        <f>HYPERLINK("https://www.decathlon.pl/store-view/sport-shop-sosnowiec-0070044500445?utm_source=google&amp;utm_medium=organic&amp;utm_campaign=google_business_website","https://www.decathlon.pl/store-view/sport-shop-sosnowiec-0070044500445?utm_source=google&amp;utm_medium=organic&amp;utm_campaign=google_business_website")</f>
        <v>https://www.decathlon.pl/store-view/sport-shop-sosnowiec-0070044500445?utm_source=google&amp;utm_medium=organic&amp;utm_campaign=google_business_website</v>
      </c>
      <c r="H94" s="2" t="inlineStr">
        <is>
          <t>info@deca***.pl</t>
        </is>
      </c>
      <c r="I94" s="2" t="inlineStr">
        <is>
          <t>••••••20</t>
        </is>
      </c>
      <c r="J94" s="2" t="inlineStr">
        <is>
          <t>4.4</t>
        </is>
      </c>
      <c r="K94" s="2" t="inlineStr">
        <is>
          <t>4932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5">
      <c r="A95" s="2" t="inlineStr">
        <is>
          <t>POL-0094</t>
        </is>
      </c>
      <c r="B95" s="2" t="inlineStr">
        <is>
          <t>Poland</t>
        </is>
      </c>
      <c r="C95" s="2" t="inlineStr">
        <is>
          <t>Gpi Poland</t>
        </is>
      </c>
      <c r="D95" s="2" t="inlineStr">
        <is>
          <t>Manufacturer</t>
        </is>
      </c>
      <c r="E95" s="2" t="inlineStr">
        <is>
          <t>Cegielniana 9, 49-306 Brzeg, Poland</t>
        </is>
      </c>
      <c r="F95" s="2" t="inlineStr">
        <is>
          <t>Cegielniana 9, 49-306 Brzeg</t>
        </is>
      </c>
      <c r="G95" s="3" t="str">
        <f>HYPERLINK("https://www.gpi-tanks.com/pl","https://www.gpi-tanks.com/pl")</f>
        <v>https://www.gpi-tanks.com/pl</v>
      </c>
      <c r="H95" s="2" t="inlineStr">
        <is>
          <t>info@gpi-***.com</t>
        </is>
      </c>
      <c r="I95" s="2" t="inlineStr">
        <is>
          <t>••••••00</t>
        </is>
      </c>
      <c r="J95" s="2" t="inlineStr">
        <is>
          <t>4.5</t>
        </is>
      </c>
      <c r="K95" s="2" t="inlineStr">
        <is>
          <t>2</t>
        </is>
      </c>
      <c r="L95" s="2" t="inlineStr">
        <is>
          <t>LinkedIn, Instagram, Facebook, YouTube</t>
        </is>
      </c>
      <c r="M95" s="2" t="inlineStr">
        <is>
          <t>CONTACT_MASKED_IN_FREE_DEMO</t>
        </is>
      </c>
      <c r="N95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6">
      <c r="A96" s="2" t="inlineStr">
        <is>
          <t>POL-0095</t>
        </is>
      </c>
      <c r="B96" s="2" t="inlineStr">
        <is>
          <t>Poland</t>
        </is>
      </c>
      <c r="C96" s="2" t="inlineStr">
        <is>
          <t>Water and Sewage Company Sp. o.o.</t>
        </is>
      </c>
      <c r="D96" s="2" t="inlineStr">
        <is>
          <t>Water utility company</t>
        </is>
      </c>
      <c r="E96" s="2" t="inlineStr">
        <is>
          <t>Wolnosci 15, 49-300 Brzeg, Poland</t>
        </is>
      </c>
      <c r="F96" s="2" t="inlineStr">
        <is>
          <t>Wolnosci 15, 49-300 Brzeg</t>
        </is>
      </c>
      <c r="G96" s="3" t="str">
        <f>HYPERLINK("https://pwik.brzeg.pl/","https://pwik.brzeg.pl/")</f>
        <v>https://pwik.brzeg.pl/</v>
      </c>
      <c r="H96" s="2" t="inlineStr">
        <is>
          <t>info@pwik***.pl</t>
        </is>
      </c>
      <c r="I96" s="2" t="inlineStr">
        <is>
          <t>••••••44</t>
        </is>
      </c>
      <c r="J96" s="2" t="inlineStr">
        <is>
          <t>4</t>
        </is>
      </c>
      <c r="K96" s="2" t="inlineStr">
        <is>
          <t>6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7">
      <c r="A97" s="2" t="inlineStr">
        <is>
          <t>POL-0096</t>
        </is>
      </c>
      <c r="B97" s="2" t="inlineStr">
        <is>
          <t>Poland</t>
        </is>
      </c>
      <c r="C97" s="2" t="inlineStr">
        <is>
          <t>COTON Serwis Opon</t>
        </is>
      </c>
      <c r="D97" s="2" t="inlineStr">
        <is>
          <t>Tire shop</t>
        </is>
      </c>
      <c r="E97" s="2" t="inlineStr">
        <is>
          <t>Blonie 4, 49-306 Brzeg, Poland</t>
        </is>
      </c>
      <c r="F97" s="2" t="inlineStr">
        <is>
          <t>Blonie 4, 49-306 Brzeg</t>
        </is>
      </c>
      <c r="G97" s="3" t="str">
        <f>HYPERLINK("https://coton-opony.pl/","https://coton-opony.pl/")</f>
        <v>https://coton-opony.pl/</v>
      </c>
      <c r="H97" s="2" t="inlineStr">
        <is>
          <t>info@coto***.pl</t>
        </is>
      </c>
      <c r="I97" s="2" t="inlineStr">
        <is>
          <t>••••••22</t>
        </is>
      </c>
      <c r="J97" s="2" t="inlineStr">
        <is>
          <t>4.6</t>
        </is>
      </c>
      <c r="K97" s="2" t="inlineStr">
        <is>
          <t>11</t>
        </is>
      </c>
      <c r="L97" s="2" t="inlineStr">
        <is>
          <t>Facebook, YouTube</t>
        </is>
      </c>
      <c r="M97" s="2" t="inlineStr">
        <is>
          <t>CONTACT_MASKED_IN_FREE_DEMO</t>
        </is>
      </c>
      <c r="N97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8">
      <c r="A98" s="2" t="inlineStr">
        <is>
          <t>POL-0097</t>
        </is>
      </c>
      <c r="B98" s="2" t="inlineStr">
        <is>
          <t>Poland</t>
        </is>
      </c>
      <c r="C98" s="2" t="inlineStr">
        <is>
          <t>Eko Energetyka I Cieplownictwo Spolka Z Ograniczona Odpowiedzialnoscia</t>
        </is>
      </c>
      <c r="D98" s="2" t="inlineStr">
        <is>
          <t>Solar energy equipment supplier</t>
        </is>
      </c>
      <c r="E98" s="2" t="inlineStr">
        <is>
          <t>Warszawska 44, 07-410 Ostroleka, Poland</t>
        </is>
      </c>
      <c r="F98" s="2" t="inlineStr">
        <is>
          <t>Warszawska 44, 07-410 Ostroleka</t>
        </is>
      </c>
      <c r="G98" s="3" t="str">
        <f>HYPERLINK("http://eeic.pl/","http://eeic.pl/")</f>
        <v>http://eeic.pl/</v>
      </c>
      <c r="H98" s="2" t="inlineStr">
        <is>
          <t>info@eeic***.pl</t>
        </is>
      </c>
      <c r="I98" s="2" t="inlineStr">
        <is>
          <t>••••••62</t>
        </is>
      </c>
      <c r="J98" s="2" t="inlineStr">
        <is>
          <t>3.7</t>
        </is>
      </c>
      <c r="K98" s="2" t="inlineStr">
        <is>
          <t>3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99">
      <c r="A99" s="2" t="inlineStr">
        <is>
          <t>POL-0098</t>
        </is>
      </c>
      <c r="B99" s="2" t="inlineStr">
        <is>
          <t>Poland</t>
        </is>
      </c>
      <c r="C99" s="2" t="inlineStr">
        <is>
          <t>Odlewnia MJM</t>
        </is>
      </c>
      <c r="D99" s="2" t="inlineStr">
        <is>
          <t>Foundry</t>
        </is>
      </c>
      <c r="E99" s="2" t="inlineStr">
        <is>
          <t>Bohaterow Westerplatte 8, 07-410 Ostroleka, Poland</t>
        </is>
      </c>
      <c r="F99" s="2" t="inlineStr">
        <is>
          <t>Bohaterow Westerplatte 8, 07-410 Ostroleka</t>
        </is>
      </c>
      <c r="G99" s="3" t="str">
        <f>HYPERLINK("http://www.odlewniamjm.pl/","http://www.odlewniamjm.pl/")</f>
        <v>http://www.odlewniamjm.pl/</v>
      </c>
      <c r="H99" s="2" t="inlineStr">
        <is>
          <t>info@odle***.pl</t>
        </is>
      </c>
      <c r="I99" s="2" t="inlineStr">
        <is>
          <t>••••••34</t>
        </is>
      </c>
      <c r="J99" s="2" t="inlineStr">
        <is>
          <t>4.6</t>
        </is>
      </c>
      <c r="K99" s="2" t="inlineStr">
        <is>
          <t>7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00">
      <c r="A100" s="2" t="inlineStr">
        <is>
          <t>POL-0099</t>
        </is>
      </c>
      <c r="B100" s="2" t="inlineStr">
        <is>
          <t>Poland</t>
        </is>
      </c>
      <c r="C100" s="2" t="inlineStr">
        <is>
          <t>Energia dla Ostroleki</t>
        </is>
      </c>
      <c r="D100" s="2" t="inlineStr">
        <is>
          <t>Electric utility company</t>
        </is>
      </c>
      <c r="E100" s="2" t="inlineStr">
        <is>
          <t>Krancowa 1K, 07-401 Ostroleka, Poland</t>
        </is>
      </c>
      <c r="F100" s="2" t="inlineStr">
        <is>
          <t>Krancowa 1K, 07-401 Ostroleka</t>
        </is>
      </c>
      <c r="G100" s="3" t="str">
        <f>HYPERLINK("https://energiadlaostroleki.pl/","https://energiadlaostroleki.pl/")</f>
        <v>https://energiadlaostroleki.pl/</v>
      </c>
      <c r="H100" s="2" t="inlineStr">
        <is>
          <t>info@ener***.pl</t>
        </is>
      </c>
      <c r="I100" s="2" t="inlineStr">
        <is>
          <t>••••••00</t>
        </is>
      </c>
      <c r="J100" s="2" t="inlineStr">
        <is>
          <t>0</t>
        </is>
      </c>
      <c r="K100" s="2" t="inlineStr">
        <is>
          <t>0</t>
        </is>
      </c>
      <c r="L100" s="2" t="inlineStr">
        <is>
          <t>Corporate Web &amp; Registry</t>
        </is>
      </c>
      <c r="M100" s="2" t="inlineStr">
        <is>
          <t>CONTACT_MASKED_IN_FREE_DEMO</t>
        </is>
      </c>
      <c r="N100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  <row r="101">
      <c r="A101" s="2" t="inlineStr">
        <is>
          <t>POL-0100</t>
        </is>
      </c>
      <c r="B101" s="2" t="inlineStr">
        <is>
          <t>Poland</t>
        </is>
      </c>
      <c r="C101" s="2" t="inlineStr">
        <is>
          <t>Rodzinna pasieka pszczela Sonia Markuzel</t>
        </is>
      </c>
      <c r="D101" s="2" t="inlineStr">
        <is>
          <t>Honey farm</t>
        </is>
      </c>
      <c r="E101" s="2" t="inlineStr">
        <is>
          <t>Szarotka 6, 43-400 Cieszyn, Poland</t>
        </is>
      </c>
      <c r="F101" s="2" t="inlineStr">
        <is>
          <t>Szarotka 6, 43-400 Cieszyn</t>
        </is>
      </c>
      <c r="G101" s="3" t="str">
        <f>HYPERLINK("http://www.miodycieszyn.pl/","http://www.miodycieszyn.pl/")</f>
        <v>http://www.miodycieszyn.pl/</v>
      </c>
      <c r="H101" s="2" t="inlineStr">
        <is>
          <t>info@miod***.pl</t>
        </is>
      </c>
      <c r="I101" s="2" t="inlineStr">
        <is>
          <t>••••••10</t>
        </is>
      </c>
      <c r="J101" s="2" t="inlineStr">
        <is>
          <t>4.8</t>
        </is>
      </c>
      <c r="K101" s="2" t="inlineStr">
        <is>
          <t>51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HYPERLINK("https://companiesdata.cloud/finalizar-compra/?cdc_buy=2286&amp;apply_coupon=DEMO20","Click to Unlock All 412,600 Poland Companies (-20% OFF: EUR 101.60)")</f>
        <v>Click to Unlock All 412,600 Poland Companies (-20% OFF: EUR 101.60)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48" customWidth="1"/>
    <col min="3" max="3" width="64" customWidth="1"/>
  </cols>
  <sheetData>
    <row r="1">
      <c r="A1" s="1" t="inlineStr">
        <is>
          <t>Specification_Item</t>
        </is>
      </c>
      <c r="B1" s="1" t="inlineStr">
        <is>
          <t>Full_Uncensored_Dataset_Value</t>
        </is>
      </c>
      <c r="C1" s="1" t="inlineStr">
        <is>
          <t>Direct_Checkout_Link_20_Percent_Off</t>
        </is>
      </c>
    </row>
    <row r="2">
      <c r="A2" s="2" t="inlineStr">
        <is>
          <t>Target Country Dataset</t>
        </is>
      </c>
      <c r="B2" s="2" t="inlineStr">
        <is>
          <t>Poland B2B Companies Database (2026 Edition)</t>
        </is>
      </c>
      <c r="C2" s="3" t="str">
        <f>HYPERLINK("https://companiesdata.cloud/finalizar-compra/?cdc_buy=2286&amp;apply_coupon=DEMO20","Unlock Full Poland Dataset Now (-20% OFF Auto-Applied)")</f>
        <v>Unlock Full Poland Dataset Now (-20% OFF Auto-Applied)</v>
      </c>
    </row>
    <row r="3">
      <c r="A3" s="2" t="inlineStr">
        <is>
          <t>Total Verified Companies Included</t>
        </is>
      </c>
      <c r="B3" s="2" t="inlineStr">
        <is>
          <t>412,600 Active Corporate Entities (.xlsx &amp; .csv)</t>
        </is>
      </c>
      <c r="C3" s="3" t="str">
        <f>HYPERLINK("https://companiesdata.cloud/finalizar-compra/?cdc_buy=2286&amp;apply_coupon=DEMO20","Download All 412,600 Poland Companies")</f>
        <v>Download All 412,600 Poland Companies</v>
      </c>
    </row>
    <row r="4">
      <c r="A4" s="2" t="inlineStr">
        <is>
          <t>Direct Corporate Emails Included</t>
        </is>
      </c>
      <c r="B4" s="2" t="inlineStr">
        <is>
          <t>254,000 Uncensored B2B Emails</t>
        </is>
      </c>
      <c r="C4" s="3" t="str">
        <f>HYPERLINK("https://companiesdata.cloud/finalizar-compra/?cdc_buy=2286&amp;apply_coupon=DEMO20","Unlock 254,000 Direct Emails (-20% OFF)")</f>
        <v>Unlock 254,000 Direct Emails (-20% OFF)</v>
      </c>
    </row>
    <row r="5">
      <c r="A5" s="2" t="inlineStr">
        <is>
          <t>Direct Phone Numbers Included</t>
        </is>
      </c>
      <c r="B5" s="2" t="inlineStr">
        <is>
          <t>378,000 Direct Corporate Phone Numbers</t>
        </is>
      </c>
      <c r="C5" s="3" t="str">
        <f>HYPERLINK("https://companiesdata.cloud/finalizar-compra/?cdc_buy=2286&amp;apply_coupon=DEMO20","Unlock 378,000 Direct Phones (-20% OFF)")</f>
        <v>Unlock 378,000 Direct Phones (-20% OFF)</v>
      </c>
    </row>
    <row r="6">
      <c r="A6" s="2" t="inlineStr">
        <is>
          <t>Standard One-Time License Price</t>
        </is>
      </c>
      <c r="B6" s="2" t="inlineStr">
        <is>
          <t>EUR 127.00 (One-Time Payment, No Subscription)</t>
        </is>
      </c>
      <c r="C6" s="3" t="str">
        <f>HYPERLINK("https://companiesdata.cloud/finalizar-compra/?cdc_buy=2286&amp;apply_coupon=DEMO20","Standard Price: EUR 127.00")</f>
        <v>Standard Price: EUR 127.00</v>
      </c>
    </row>
    <row r="7">
      <c r="A7" s="2" t="inlineStr">
        <is>
          <t>Your 20% Demo Offer Price (Code: DEMO20)</t>
        </is>
      </c>
      <c r="B7" s="2" t="inlineStr">
        <is>
          <t>EUR 101.60 (Save 20% Instantly at Checkout)</t>
        </is>
      </c>
      <c r="C7" s="3" t="str">
        <f>HYPERLINK("https://companiesdata.cloud/finalizar-compra/?cdc_buy=2286&amp;apply_coupon=DEMO20","Claim 20% OFF Poland Database (EUR 101.60)")</f>
        <v>Claim 20% OFF Poland Database (EUR 101.60)</v>
      </c>
    </row>
    <row r="8">
      <c r="A8" s="2" t="inlineStr">
        <is>
          <t>Europe 19-Country Pack (6.5M+ Companies)</t>
        </is>
      </c>
      <c r="B8" s="2" t="inlineStr">
        <is>
          <t>EUR 376.00 with DEMO20 (Instead of EUR 470.00 — Save 83%)</t>
        </is>
      </c>
      <c r="C8" s="3" t="str">
        <f>HYPERLINK("https://companiesdata.cloud/finalizar-compra/?cdc_buy=6028&amp;apply_coupon=DEMO20","Unlock All 19 European Country Databases (EUR 376.00)")</f>
        <v>Unlock All 19 European Country Databases (EUR 376.00)</v>
      </c>
    </row>
    <row r="9">
      <c r="A9" s="2" t="inlineStr">
        <is>
          <t>Global 25-Country Pack (9.0M+ Companies)</t>
        </is>
      </c>
      <c r="B9" s="2" t="inlineStr">
        <is>
          <t>EUR 456.00 with DEMO20 (Instead of EUR 570.00 — Save 85%)</t>
        </is>
      </c>
      <c r="C9" s="3" t="str">
        <f>HYPERLINK("https://companiesdata.cloud/finalizar-compra/?cdc_buy=6029&amp;apply_coupon=DEMO20","Unlock All 25 Global Country Databases (EUR 456.00)")</f>
        <v>Unlock All 25 Global Country Databases (EUR 456.00)</v>
      </c>
    </row>
  </sheetData>
</worksheet>
</file>