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GLB-0001</t>
        </is>
      </c>
      <c r="B2" s="2" t="inlineStr">
        <is>
          <t>Australia</t>
        </is>
      </c>
      <c r="C2" s="2" t="inlineStr">
        <is>
          <t>BY Projects Architecture - Architects Melbourne</t>
        </is>
      </c>
      <c r="D2" s="2" t="inlineStr">
        <is>
          <t>Architect</t>
        </is>
      </c>
      <c r="E2" s="2" t="inlineStr">
        <is>
          <t>4/86 Wellington St, Collingwood VIC 3066, Australia</t>
        </is>
      </c>
      <c r="F2" s="2" t="inlineStr">
        <is>
          <t>4/86 Wellington St, Collingwood VIC 3066</t>
        </is>
      </c>
      <c r="G2" s="3" t="str">
        <f>HYPERLINK("https://byarchitecture.com.au/?utm_source=google&amp;utm_medium=gmb_listing&amp;utm_campaign=profile_visit","https://byarchitecture.com.au/?utm_source=google&amp;utm_medium=gmb_listing&amp;utm_campaign=profile_visit")</f>
        <v>https://byarchitecture.com.au/?utm_source=google&amp;utm_medium=gmb_listing&amp;utm_campaign=profile_visit</v>
      </c>
      <c r="H2" s="2" t="inlineStr">
        <is>
          <t>info@byarchitecture.com.au</t>
        </is>
      </c>
      <c r="I2" s="2" t="inlineStr">
        <is>
          <t>••••••31</t>
        </is>
      </c>
      <c r="J2" s="2" t="inlineStr">
        <is>
          <t>4.5</t>
        </is>
      </c>
      <c r="K2" s="2" t="inlineStr">
        <is>
          <t>13</t>
        </is>
      </c>
      <c r="L2" s="2" t="inlineStr">
        <is>
          <t>LinkedIn, Instagram, Facebook</t>
        </is>
      </c>
      <c r="M2" s="2" t="inlineStr">
        <is>
          <t>UNLOCKED_SAMPLE_PREVIEW</t>
        </is>
      </c>
      <c r="N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">
      <c r="A3" s="2" t="inlineStr">
        <is>
          <t>GLB-0002</t>
        </is>
      </c>
      <c r="B3" s="2" t="inlineStr">
        <is>
          <t>Australia</t>
        </is>
      </c>
      <c r="C3" s="2" t="inlineStr">
        <is>
          <t>Yang Yang</t>
        </is>
      </c>
      <c r="D3" s="2" t="inlineStr">
        <is>
          <t>Architecture firm</t>
        </is>
      </c>
      <c r="E3" s="2" t="inlineStr">
        <is>
          <t>3/46 Lt, La Trobe St, Melbourne VIC 3000, Australia</t>
        </is>
      </c>
      <c r="F3" s="2" t="inlineStr">
        <is>
          <t>La Trobe St, Melbourne VIC 3000</t>
        </is>
      </c>
      <c r="G3" s="3" t="str">
        <f>HYPERLINK("http://www.simulaa.com/","http://www.simulaa.com/")</f>
        <v>http://www.simulaa.com/</v>
      </c>
      <c r="H3" s="2" t="inlineStr">
        <is>
          <t>info@simulaa.com</t>
        </is>
      </c>
      <c r="I3" s="2" t="inlineStr">
        <is>
          <t>••••••87</t>
        </is>
      </c>
      <c r="J3" s="2" t="inlineStr">
        <is>
          <t>5</t>
        </is>
      </c>
      <c r="K3" s="2" t="inlineStr">
        <is>
          <t>2</t>
        </is>
      </c>
      <c r="L3" s="2" t="inlineStr">
        <is>
          <t>Corporate Web &amp; Registry</t>
        </is>
      </c>
      <c r="M3" s="2" t="inlineStr">
        <is>
          <t>UNLOCKED_SAMPLE_PREVIEW</t>
        </is>
      </c>
      <c r="N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">
      <c r="A4" s="2" t="inlineStr">
        <is>
          <t>GLB-0003</t>
        </is>
      </c>
      <c r="B4" s="2" t="inlineStr">
        <is>
          <t>Australia</t>
        </is>
      </c>
      <c r="C4" s="2" t="inlineStr">
        <is>
          <t>Antarctica Architects</t>
        </is>
      </c>
      <c r="D4" s="2" t="inlineStr">
        <is>
          <t>Architecture firm</t>
        </is>
      </c>
      <c r="E4" s="2" t="inlineStr">
        <is>
          <t>Level 5/358 Lonsdale St, Melbourne VIC 3000, Australia</t>
        </is>
      </c>
      <c r="F4" s="2" t="inlineStr">
        <is>
          <t>Level 5/358 Lonsdale St, Melbourne VIC 3000</t>
        </is>
      </c>
      <c r="G4" s="3" t="str">
        <f>HYPERLINK("http://antarc.com.au/","http://antarc.com.au/")</f>
        <v>http://antarc.com.au/</v>
      </c>
      <c r="H4" s="2" t="inlineStr">
        <is>
          <t>info@antarc.com.au</t>
        </is>
      </c>
      <c r="I4" s="2" t="inlineStr">
        <is>
          <t>••••••79</t>
        </is>
      </c>
      <c r="J4" s="2" t="inlineStr">
        <is>
          <t>5</t>
        </is>
      </c>
      <c r="K4" s="2" t="inlineStr">
        <is>
          <t>1</t>
        </is>
      </c>
      <c r="L4" s="2" t="inlineStr">
        <is>
          <t>Instagram</t>
        </is>
      </c>
      <c r="M4" s="2" t="inlineStr">
        <is>
          <t>UNLOCKED_SAMPLE_PREVIEW</t>
        </is>
      </c>
      <c r="N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">
      <c r="A5" s="2" t="inlineStr">
        <is>
          <t>GLB-0004</t>
        </is>
      </c>
      <c r="B5" s="2" t="inlineStr">
        <is>
          <t>Australia</t>
        </is>
      </c>
      <c r="C5" s="2" t="inlineStr">
        <is>
          <t>Nash Architects</t>
        </is>
      </c>
      <c r="D5" s="2" t="inlineStr">
        <is>
          <t>Architect</t>
        </is>
      </c>
      <c r="E5" s="2" t="inlineStr">
        <is>
          <t>Suite 407-408 Level 4/37 Swanston St, Melbourne VIC 3000, Australia</t>
        </is>
      </c>
      <c r="F5" s="2" t="inlineStr">
        <is>
          <t>Suite 407-408 Level 4/37 Swanston St, Melbourne VIC 3000</t>
        </is>
      </c>
      <c r="G5" s="3" t="str">
        <f>HYPERLINK("http://nasharchitects.com.au/","http://nasharchitects.com.au/")</f>
        <v>http://nasharchitects.com.au/</v>
      </c>
      <c r="H5" s="2" t="inlineStr">
        <is>
          <t>info@nasharchitects.com.au</t>
        </is>
      </c>
      <c r="I5" s="2" t="inlineStr">
        <is>
          <t>••••••40</t>
        </is>
      </c>
      <c r="J5" s="2" t="inlineStr">
        <is>
          <t>0</t>
        </is>
      </c>
      <c r="K5" s="2" t="inlineStr">
        <is>
          <t>0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">
      <c r="A6" s="2" t="inlineStr">
        <is>
          <t>GLB-0005</t>
        </is>
      </c>
      <c r="B6" s="2" t="inlineStr">
        <is>
          <t>Austria</t>
        </is>
      </c>
      <c r="C6" s="2" t="inlineStr">
        <is>
          <t>Architekturhalle</t>
        </is>
      </c>
      <c r="D6" s="2" t="inlineStr">
        <is>
          <t>Architect</t>
        </is>
      </c>
      <c r="E6" s="2" t="inlineStr">
        <is>
          <t>Niedere-Munde-Strasse 15a, 6410 Telfs, Austria</t>
        </is>
      </c>
      <c r="F6" s="2" t="inlineStr">
        <is>
          <t>Niedere-Munde-Strasse 15a, 6410 Telfs</t>
        </is>
      </c>
      <c r="G6" s="3" t="str">
        <f>HYPERLINK("http://www.architekturhalle.at/","http://www.architekturhalle.at/")</f>
        <v>http://www.architekturhalle.at/</v>
      </c>
      <c r="H6" s="2" t="inlineStr">
        <is>
          <t>info@architekturhalle.at</t>
        </is>
      </c>
      <c r="I6" s="2" t="inlineStr">
        <is>
          <t>••••••70</t>
        </is>
      </c>
      <c r="J6" s="2" t="inlineStr">
        <is>
          <t>5</t>
        </is>
      </c>
      <c r="K6" s="2" t="inlineStr">
        <is>
          <t>6</t>
        </is>
      </c>
      <c r="L6" s="2" t="inlineStr">
        <is>
          <t>Corporate Web &amp; Registry</t>
        </is>
      </c>
      <c r="M6" s="2" t="inlineStr">
        <is>
          <t>UNLOCKED_SAMPLE_PREVIEW</t>
        </is>
      </c>
      <c r="N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">
      <c r="A7" s="2" t="inlineStr">
        <is>
          <t>GLB-0006</t>
        </is>
      </c>
      <c r="B7" s="2" t="inlineStr">
        <is>
          <t>Austria</t>
        </is>
      </c>
      <c r="C7" s="2" t="inlineStr">
        <is>
          <t>Josef Weichenberger Architects</t>
        </is>
      </c>
      <c r="D7" s="2" t="inlineStr">
        <is>
          <t>Architecture firm</t>
        </is>
      </c>
      <c r="E7" s="2" t="inlineStr">
        <is>
          <t>Schonbrunner Str. 59-61/1, 1050 Wien, Austria</t>
        </is>
      </c>
      <c r="F7" s="2" t="inlineStr">
        <is>
          <t>Schonbrunner Str. 59-61/1, 1050 Wien</t>
        </is>
      </c>
      <c r="G7" s="3" t="str">
        <f>HYPERLINK("http://www.weichenberger.at/","http://www.weichenberger.at/")</f>
        <v>http://www.weichenberger.at/</v>
      </c>
      <c r="H7" s="2" t="inlineStr">
        <is>
          <t>info@weichenberger.at</t>
        </is>
      </c>
      <c r="I7" s="2" t="inlineStr">
        <is>
          <t>••••••45</t>
        </is>
      </c>
      <c r="J7" s="2" t="inlineStr">
        <is>
          <t>5</t>
        </is>
      </c>
      <c r="K7" s="2" t="inlineStr">
        <is>
          <t>1</t>
        </is>
      </c>
      <c r="L7" s="2" t="inlineStr">
        <is>
          <t>Instagram</t>
        </is>
      </c>
      <c r="M7" s="2" t="inlineStr">
        <is>
          <t>UNLOCKED_SAMPLE_PREVIEW</t>
        </is>
      </c>
      <c r="N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">
      <c r="A8" s="2" t="inlineStr">
        <is>
          <t>GLB-0007</t>
        </is>
      </c>
      <c r="B8" s="2" t="inlineStr">
        <is>
          <t>Austria</t>
        </is>
      </c>
      <c r="C8" s="2" t="inlineStr">
        <is>
          <t>Danzinger Ziviltechniker GmbH</t>
        </is>
      </c>
      <c r="D8" s="2" t="inlineStr">
        <is>
          <t>Architect</t>
        </is>
      </c>
      <c r="E8" s="2" t="inlineStr">
        <is>
          <t>Diefenbachgasse 6, 1150 Wien, Austria</t>
        </is>
      </c>
      <c r="F8" s="2" t="inlineStr">
        <is>
          <t>Diefenbachgasse 6, 1150 Wien</t>
        </is>
      </c>
      <c r="G8" s="3" t="str">
        <f>HYPERLINK("http://www.danzinger-zt.at/","http://www.danzinger-zt.at/")</f>
        <v>http://www.danzinger-zt.at/</v>
      </c>
      <c r="H8" s="2" t="inlineStr">
        <is>
          <t>info@danzinger-zt.at</t>
        </is>
      </c>
      <c r="I8" s="2" t="inlineStr">
        <is>
          <t>••••••62</t>
        </is>
      </c>
      <c r="J8" s="2" t="inlineStr">
        <is>
          <t>5</t>
        </is>
      </c>
      <c r="K8" s="2" t="inlineStr">
        <is>
          <t>11</t>
        </is>
      </c>
      <c r="L8" s="2" t="inlineStr">
        <is>
          <t>Corporate Web &amp; Registry</t>
        </is>
      </c>
      <c r="M8" s="2" t="inlineStr">
        <is>
          <t>UNLOCKED_SAMPLE_PREVIEW</t>
        </is>
      </c>
      <c r="N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">
      <c r="A9" s="2" t="inlineStr">
        <is>
          <t>GLB-0008</t>
        </is>
      </c>
      <c r="B9" s="2" t="inlineStr">
        <is>
          <t>Austria</t>
        </is>
      </c>
      <c r="C9" s="2" t="inlineStr">
        <is>
          <t>zdouc I kern architekten</t>
        </is>
      </c>
      <c r="D9" s="2" t="inlineStr">
        <is>
          <t>Architect</t>
        </is>
      </c>
      <c r="E9" s="2" t="inlineStr">
        <is>
          <t>Esterhazygasse 20/1-2, 1060 Wien, Austria</t>
        </is>
      </c>
      <c r="F9" s="2" t="inlineStr">
        <is>
          <t>Esterhazygasse 20/1-2, 1060 Wien</t>
        </is>
      </c>
      <c r="G9" s="3" t="str">
        <f>HYPERLINK("http://zkplus.com/index.php/contact.html","http://zkplus.com/index.php/contact.html")</f>
        <v>http://zkplus.com/index.php/contact.html</v>
      </c>
      <c r="H9" s="2" t="inlineStr">
        <is>
          <t>info@zkplus.com</t>
        </is>
      </c>
      <c r="I9" s="2" t="inlineStr">
        <is>
          <t>••••••48</t>
        </is>
      </c>
      <c r="J9" s="2" t="inlineStr">
        <is>
          <t>5</t>
        </is>
      </c>
      <c r="K9" s="2" t="inlineStr">
        <is>
          <t>1</t>
        </is>
      </c>
      <c r="L9" s="2" t="inlineStr">
        <is>
          <t>Corporate Web &amp; Registry</t>
        </is>
      </c>
      <c r="M9" s="2" t="inlineStr">
        <is>
          <t>UNLOCKED_SAMPLE_PREVIEW</t>
        </is>
      </c>
      <c r="N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0">
      <c r="A10" s="2" t="inlineStr">
        <is>
          <t>GLB-0009</t>
        </is>
      </c>
      <c r="B10" s="2" t="inlineStr">
        <is>
          <t>Belgium</t>
        </is>
      </c>
      <c r="C10" s="2" t="inlineStr">
        <is>
          <t>Garden Services</t>
        </is>
      </c>
      <c r="D10" s="2" t="inlineStr">
        <is>
          <t>Gardener</t>
        </is>
      </c>
      <c r="E10" s="2" t="inlineStr">
        <is>
          <t>Moorselstraat 199, 3080 Tervuren, Belgium</t>
        </is>
      </c>
      <c r="F10" s="2" t="inlineStr">
        <is>
          <t>Moorselstraat 199, 3080 Tervuren</t>
        </is>
      </c>
      <c r="G10" s="3" t="str">
        <f>HYPERLINK("http://www.gardenservices.be/","http://www.gardenservices.be/")</f>
        <v>http://www.gardenservices.be/</v>
      </c>
      <c r="H10" s="2" t="inlineStr">
        <is>
          <t>info@gardenservices.be</t>
        </is>
      </c>
      <c r="I10" s="2" t="inlineStr">
        <is>
          <t>••••••64</t>
        </is>
      </c>
      <c r="J10" s="2" t="inlineStr">
        <is>
          <t>4.9</t>
        </is>
      </c>
      <c r="K10" s="2" t="inlineStr">
        <is>
          <t>21</t>
        </is>
      </c>
      <c r="L10" s="2" t="inlineStr">
        <is>
          <t>Instagram, Facebook</t>
        </is>
      </c>
      <c r="M10" s="2" t="inlineStr">
        <is>
          <t>UNLOCKED_SAMPLE_PREVIEW</t>
        </is>
      </c>
      <c r="N1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1">
      <c r="A11" s="2" t="inlineStr">
        <is>
          <t>GLB-0010</t>
        </is>
      </c>
      <c r="B11" s="2" t="inlineStr">
        <is>
          <t>Belgium</t>
        </is>
      </c>
      <c r="C11" s="2" t="inlineStr">
        <is>
          <t>Barelhof</t>
        </is>
      </c>
      <c r="D11" s="2" t="inlineStr">
        <is>
          <t>Horse breeder</t>
        </is>
      </c>
      <c r="E11" s="2" t="inlineStr">
        <is>
          <t>Damvalleistraat 37, 9070 Destelbergen, Belgium</t>
        </is>
      </c>
      <c r="F11" s="2" t="inlineStr">
        <is>
          <t>Damvalleistraat 37, 9070 Destelbergen</t>
        </is>
      </c>
      <c r="G11" s="3" t="str">
        <f>HYPERLINK("https://barelhof.be/","https://barelhof.be/")</f>
        <v>https://barelhof.be/</v>
      </c>
      <c r="H11" s="2" t="inlineStr">
        <is>
          <t>info@barelhof.be</t>
        </is>
      </c>
      <c r="I11" s="2" t="inlineStr">
        <is>
          <t>••••••52</t>
        </is>
      </c>
      <c r="J11" s="2" t="inlineStr">
        <is>
          <t>4.5</t>
        </is>
      </c>
      <c r="K11" s="2" t="inlineStr">
        <is>
          <t>51</t>
        </is>
      </c>
      <c r="L11" s="2" t="inlineStr">
        <is>
          <t>Instagram, Facebook</t>
        </is>
      </c>
      <c r="M11" s="2" t="inlineStr">
        <is>
          <t>UNLOCKED_SAMPLE_PREVIEW</t>
        </is>
      </c>
      <c r="N1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2">
      <c r="A12" s="2" t="inlineStr">
        <is>
          <t>GLB-0011</t>
        </is>
      </c>
      <c r="B12" s="2" t="inlineStr">
        <is>
          <t>Belgium</t>
        </is>
      </c>
      <c r="C12" s="2" t="inlineStr">
        <is>
          <t>Ons Dagelijks Groen</t>
        </is>
      </c>
      <c r="D12" s="2" t="inlineStr">
        <is>
          <t>Farm</t>
        </is>
      </c>
      <c r="E12" s="2" t="inlineStr">
        <is>
          <t>Kammenkouterstraat 80, 9310 Aalst, Belgium</t>
        </is>
      </c>
      <c r="F12" s="2" t="inlineStr">
        <is>
          <t>Kammenkouterstraat 80, 9310 Aalst</t>
        </is>
      </c>
      <c r="G12" s="3" t="str">
        <f>HYPERLINK("http://www.odgroen.be/","http://www.odgroen.be/")</f>
        <v>http://www.odgroen.be/</v>
      </c>
      <c r="H12" s="2" t="inlineStr">
        <is>
          <t>info@odgroen.be</t>
        </is>
      </c>
      <c r="I12" s="2" t="inlineStr">
        <is>
          <t>••••••73</t>
        </is>
      </c>
      <c r="J12" s="2" t="inlineStr">
        <is>
          <t>4.8</t>
        </is>
      </c>
      <c r="K12" s="2" t="inlineStr">
        <is>
          <t>62</t>
        </is>
      </c>
      <c r="L12" s="2" t="inlineStr">
        <is>
          <t>Facebook</t>
        </is>
      </c>
      <c r="M12" s="2" t="inlineStr">
        <is>
          <t>UNLOCKED_SAMPLE_PREVIEW</t>
        </is>
      </c>
      <c r="N1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3">
      <c r="A13" s="2" t="inlineStr">
        <is>
          <t>GLB-0012</t>
        </is>
      </c>
      <c r="B13" s="2" t="inlineStr">
        <is>
          <t>Belgium</t>
        </is>
      </c>
      <c r="C13" s="2" t="inlineStr">
        <is>
          <t>Vredesteinhoeve</t>
        </is>
      </c>
      <c r="D13" s="2" t="inlineStr">
        <is>
          <t>Farm</t>
        </is>
      </c>
      <c r="E13" s="2" t="inlineStr">
        <is>
          <t>Oude Baan 102, 2820 Bonheiden, Belgium</t>
        </is>
      </c>
      <c r="F13" s="2" t="inlineStr">
        <is>
          <t>Oude Baan 102, 2820 Bonheiden</t>
        </is>
      </c>
      <c r="G13" s="3" t="str">
        <f>HYPERLINK("https://inventaris.onroerenderfgoed.be/erfgoedobjecten/2502","https://inventaris.onroerenderfgoed.be/erfgoedobjecten/2502")</f>
        <v>https://inventaris.onroerenderfgoed.be/erfgoedobjecten/2502</v>
      </c>
      <c r="H13" s="2" t="inlineStr">
        <is>
          <t>info@inventaris.onroerenderfgoed.be</t>
        </is>
      </c>
      <c r="I13" s="2" t="inlineStr">
        <is>
          <t>••••••00</t>
        </is>
      </c>
      <c r="J13" s="2" t="inlineStr">
        <is>
          <t>4</t>
        </is>
      </c>
      <c r="K13" s="2" t="inlineStr">
        <is>
          <t>4</t>
        </is>
      </c>
      <c r="L13" s="2" t="inlineStr">
        <is>
          <t>Corporate Web &amp; Registry</t>
        </is>
      </c>
      <c r="M13" s="2" t="inlineStr">
        <is>
          <t>UNLOCKED_SAMPLE_PREVIEW</t>
        </is>
      </c>
      <c r="N1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4">
      <c r="A14" s="2" t="inlineStr">
        <is>
          <t>GLB-0013</t>
        </is>
      </c>
      <c r="B14" s="2" t="inlineStr">
        <is>
          <t>Brazil</t>
        </is>
      </c>
      <c r="C14" s="2" t="inlineStr">
        <is>
          <t>Alvorada Sistemas Agricolas - John Deere Santa Vitoria do Palmar</t>
        </is>
      </c>
      <c r="D14" s="2" t="inlineStr">
        <is>
          <t>Farm equipment supplier</t>
        </is>
      </c>
      <c r="E14" s="2" t="inlineStr">
        <is>
          <t>R. Alm. Saldanha da Gama, 344 - Brasiliano, Santa Vitoria do Palmar - RS, 96230-000, Brazil</t>
        </is>
      </c>
      <c r="F14" s="2" t="inlineStr">
        <is>
          <t>Santa Vitoria do Palmar - RS, 96230-000</t>
        </is>
      </c>
      <c r="G14" s="3" t="str">
        <f>HYPERLINK("http://www.alvorada-rs.com.br/","http://www.alvorada-rs.com.br/")</f>
        <v>http://www.alvorada-rs.com.br/</v>
      </c>
      <c r="H14" s="2" t="inlineStr">
        <is>
          <t>info@alvorada-rs.com.br</t>
        </is>
      </c>
      <c r="I14" s="2" t="inlineStr">
        <is>
          <t>••••••36</t>
        </is>
      </c>
      <c r="J14" s="2" t="inlineStr">
        <is>
          <t>4.7</t>
        </is>
      </c>
      <c r="K14" s="2" t="inlineStr">
        <is>
          <t>26</t>
        </is>
      </c>
      <c r="L14" s="2" t="inlineStr">
        <is>
          <t>LinkedIn, Instagram, Facebook, YouTube</t>
        </is>
      </c>
      <c r="M14" s="2" t="inlineStr">
        <is>
          <t>UNLOCKED_SAMPLE_PREVIEW</t>
        </is>
      </c>
      <c r="N1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5">
      <c r="A15" s="2" t="inlineStr">
        <is>
          <t>GLB-0014</t>
        </is>
      </c>
      <c r="B15" s="2" t="inlineStr">
        <is>
          <t>Brazil</t>
        </is>
      </c>
      <c r="C15" s="2" t="inlineStr">
        <is>
          <t>Araucaria Sementes</t>
        </is>
      </c>
      <c r="D15" s="2" t="inlineStr">
        <is>
          <t>Agricultural cooperative</t>
        </is>
      </c>
      <c r="E15" s="2" t="inlineStr">
        <is>
          <t>R. Borges de Medeiros, 940 - Centro, Vacaria - RS, 95200-055, Brazil</t>
        </is>
      </c>
      <c r="F15" s="2" t="inlineStr">
        <is>
          <t>Vacaria - RS, 95200-055</t>
        </is>
      </c>
      <c r="G15" s="3" t="str">
        <f>HYPERLINK("http://www.sementesaraucaria.com.br/","http://www.sementesaraucaria.com.br/")</f>
        <v>http://www.sementesaraucaria.com.br/</v>
      </c>
      <c r="H15" s="2" t="inlineStr">
        <is>
          <t>info@sementesaraucaria.com.br</t>
        </is>
      </c>
      <c r="I15" s="2" t="inlineStr">
        <is>
          <t>••••••00</t>
        </is>
      </c>
      <c r="J15" s="2" t="inlineStr">
        <is>
          <t>0</t>
        </is>
      </c>
      <c r="K15" s="2" t="inlineStr">
        <is>
          <t>0</t>
        </is>
      </c>
      <c r="L15" s="2" t="inlineStr">
        <is>
          <t>Facebook</t>
        </is>
      </c>
      <c r="M15" s="2" t="inlineStr">
        <is>
          <t>UNLOCKED_SAMPLE_PREVIEW</t>
        </is>
      </c>
      <c r="N1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6">
      <c r="A16" s="2" t="inlineStr">
        <is>
          <t>GLB-0015</t>
        </is>
      </c>
      <c r="B16" s="2" t="inlineStr">
        <is>
          <t>Brazil</t>
        </is>
      </c>
      <c r="C16" s="2" t="inlineStr">
        <is>
          <t>Loja da Vinicola Familia Lemos de Almeida</t>
        </is>
      </c>
      <c r="D16" s="2" t="inlineStr">
        <is>
          <t>Winery</t>
        </is>
      </c>
      <c r="E16" s="2" t="inlineStr">
        <is>
          <t>Av. Militar, 858 - Centro, Vacaria - RS, 95200-000, Brazil</t>
        </is>
      </c>
      <c r="F16" s="2" t="inlineStr">
        <is>
          <t>Vacaria - RS, 95200-000</t>
        </is>
      </c>
      <c r="G16" s="3" t="str">
        <f>HYPERLINK("http://www.familialemosdealmeida.com.br/","http://www.familialemosdealmeida.com.br/")</f>
        <v>http://www.familialemosdealmeida.com.br/</v>
      </c>
      <c r="H16" s="2" t="inlineStr">
        <is>
          <t>info@familialemosdealmeida.com.br</t>
        </is>
      </c>
      <c r="I16" s="2" t="inlineStr">
        <is>
          <t>••••••63</t>
        </is>
      </c>
      <c r="J16" s="2" t="inlineStr">
        <is>
          <t>5</t>
        </is>
      </c>
      <c r="K16" s="2" t="inlineStr">
        <is>
          <t>6</t>
        </is>
      </c>
      <c r="L16" s="2" t="inlineStr">
        <is>
          <t>Instagram, Facebook, YouTube</t>
        </is>
      </c>
      <c r="M16" s="2" t="inlineStr">
        <is>
          <t>UNLOCKED_SAMPLE_PREVIEW</t>
        </is>
      </c>
      <c r="N1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7">
      <c r="A17" s="2" t="inlineStr">
        <is>
          <t>GLB-0016</t>
        </is>
      </c>
      <c r="B17" s="2" t="inlineStr">
        <is>
          <t>Brazil</t>
        </is>
      </c>
      <c r="C17" s="2" t="inlineStr">
        <is>
          <t>Agropecuaria Planalto Central</t>
        </is>
      </c>
      <c r="D17" s="2" t="inlineStr">
        <is>
          <t>Farming and cattle raising</t>
        </is>
      </c>
      <c r="E17" s="2" t="inlineStr">
        <is>
          <t>Lot. Portal do Amanhecer Condominio Portal do Amanhecer conjunto A, loja 09 - Portal do Amanhecer, Brasilia - DF, 73366-113, Brazil</t>
        </is>
      </c>
      <c r="F17" s="2" t="inlineStr">
        <is>
          <t>Brasilia - DF, 73366-113</t>
        </is>
      </c>
      <c r="G17" s="3" t="str">
        <f>HYPERLINK("https://linktr.ee/agropecuariaplanaltocentral","https://linktr.ee/agropecuariaplanaltocentral")</f>
        <v>https://linktr.ee/agropecuariaplanaltocentral</v>
      </c>
      <c r="H17" s="2" t="inlineStr">
        <is>
          <t>info@linktr.ee</t>
        </is>
      </c>
      <c r="I17" s="2" t="inlineStr">
        <is>
          <t>••••••60</t>
        </is>
      </c>
      <c r="J17" s="2" t="inlineStr">
        <is>
          <t>4.3</t>
        </is>
      </c>
      <c r="K17" s="2" t="inlineStr">
        <is>
          <t>6</t>
        </is>
      </c>
      <c r="L17" s="2" t="inlineStr">
        <is>
          <t>Corporate Web &amp; Registry</t>
        </is>
      </c>
      <c r="M17" s="2" t="inlineStr">
        <is>
          <t>CONTACT_MASKED_IN_FREE_DEMO</t>
        </is>
      </c>
      <c r="N1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8">
      <c r="A18" s="2" t="inlineStr">
        <is>
          <t>GLB-0017</t>
        </is>
      </c>
      <c r="B18" s="2" t="inlineStr">
        <is>
          <t>Canada</t>
        </is>
      </c>
      <c r="C18" s="2" t="inlineStr">
        <is>
          <t>MAPAQ</t>
        </is>
      </c>
      <c r="D18" s="2" t="inlineStr">
        <is>
          <t>Agricultural service</t>
        </is>
      </c>
      <c r="E18" s="2" t="inlineStr">
        <is>
          <t>5410 Bd Guillaume-Couture, Levis, QC G6V 4Z2, Canada</t>
        </is>
      </c>
      <c r="F18" s="2" t="inlineStr">
        <is>
          <t>Levis, QC G6V 4Z2</t>
        </is>
      </c>
      <c r="G18" s="3" t="str">
        <f>HYPERLINK("http://www.mapaq.gouv.qc.ca/fr/Regions/chaudiereappalaches/md/Pages/Nousjoindre.aspx","http://www.mapaq.gouv.qc.ca/fr/Regions/chaudiereappalaches/md/Pages/Nousjoindre.aspx")</f>
        <v>http://www.mapaq.gouv.qc.ca/fr/Regions/chaudiereappalaches/md/Pages/Nousjoindre.aspx</v>
      </c>
      <c r="H18" s="2" t="inlineStr">
        <is>
          <t>info@mapaq.gouv.qc.ca</t>
        </is>
      </c>
      <c r="I18" s="2" t="inlineStr">
        <is>
          <t>••••••05</t>
        </is>
      </c>
      <c r="J18" s="2" t="inlineStr">
        <is>
          <t>0</t>
        </is>
      </c>
      <c r="K18" s="2" t="inlineStr">
        <is>
          <t>0</t>
        </is>
      </c>
      <c r="L18" s="2" t="inlineStr">
        <is>
          <t>Corporate Web &amp; Registry</t>
        </is>
      </c>
      <c r="M18" s="2" t="inlineStr">
        <is>
          <t>CONTACT_MASKED_IN_FREE_DEMO</t>
        </is>
      </c>
      <c r="N1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9">
      <c r="A19" s="2" t="inlineStr">
        <is>
          <t>GLB-0018</t>
        </is>
      </c>
      <c r="B19" s="2" t="inlineStr">
        <is>
          <t>Canada</t>
        </is>
      </c>
      <c r="C19" s="2" t="inlineStr">
        <is>
          <t>Walmart Supercentre</t>
        </is>
      </c>
      <c r="D19" s="2" t="inlineStr">
        <is>
          <t>Department store</t>
        </is>
      </c>
      <c r="E19" s="2" t="inlineStr">
        <is>
          <t>1200 Bd Alphonse-Desjardins, Levis, QC G6V 6Y8, Canada</t>
        </is>
      </c>
      <c r="F19" s="2" t="inlineStr">
        <is>
          <t>Levis, QC G6V 6Y8</t>
        </is>
      </c>
      <c r="G19" s="3" t="str">
        <f>HYPERLINK("https://www.walmart.ca/en/stores-near-me/levis-store-3148?utm_source=local&amp;utm_medium=listings&amp;utm_campaign=sc&amp;cmpid=gmb","https://www.walmart.ca/en/stores-near-me/levis-store-3148?utm_source=local&amp;utm_medium=listings&amp;utm_campaign=sc&amp;cmpid=gmb")</f>
        <v>https://www.walmart.ca/en/stores-near-me/levis-store-3148?utm_source=local&amp;utm_medium=listings&amp;utm_campaign=sc&amp;cmpid=gmb</v>
      </c>
      <c r="H19" s="2" t="inlineStr">
        <is>
          <t>info@walmart.ca</t>
        </is>
      </c>
      <c r="I19" s="2" t="inlineStr">
        <is>
          <t>••••••55</t>
        </is>
      </c>
      <c r="J19" s="2" t="inlineStr">
        <is>
          <t>4</t>
        </is>
      </c>
      <c r="K19" s="2" t="inlineStr">
        <is>
          <t>738</t>
        </is>
      </c>
      <c r="L19" s="2" t="inlineStr">
        <is>
          <t>Corporate Web &amp; Registry</t>
        </is>
      </c>
      <c r="M19" s="2" t="inlineStr">
        <is>
          <t>CONTACT_MASKED_IN_FREE_DEMO</t>
        </is>
      </c>
      <c r="N1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0">
      <c r="A20" s="2" t="inlineStr">
        <is>
          <t>GLB-0019</t>
        </is>
      </c>
      <c r="B20" s="2" t="inlineStr">
        <is>
          <t>Canada</t>
        </is>
      </c>
      <c r="C20" s="2" t="inlineStr">
        <is>
          <t>Ferme Francois Gosselin - Ferme familiale, fraise et framboise</t>
        </is>
      </c>
      <c r="D20" s="2" t="inlineStr">
        <is>
          <t>Farm</t>
        </is>
      </c>
      <c r="E20" s="2" t="inlineStr">
        <is>
          <t>7549 Chem. Royal, Saint-Laurent-de-l'Ile-d'Orleans, QC G0A 3Z0, Canada</t>
        </is>
      </c>
      <c r="F20" s="2" t="inlineStr">
        <is>
          <t>Saint-Laurent-de-l'Ile-d'Orleans, QC G0A 3Z0</t>
        </is>
      </c>
      <c r="G20" s="3" t="str">
        <f>HYPERLINK("https://fermefrancoisgosselininc.ca/","https://fermefrancoisgosselininc.ca/")</f>
        <v>https://fermefrancoisgosselininc.ca/</v>
      </c>
      <c r="H20" s="2" t="inlineStr">
        <is>
          <t>info@fermefrancoisgosselininc.ca</t>
        </is>
      </c>
      <c r="I20" s="2" t="inlineStr">
        <is>
          <t>••••••66</t>
        </is>
      </c>
      <c r="J20" s="2" t="inlineStr">
        <is>
          <t>4.7</t>
        </is>
      </c>
      <c r="K20" s="2" t="inlineStr">
        <is>
          <t>456</t>
        </is>
      </c>
      <c r="L20" s="2" t="inlineStr">
        <is>
          <t>Instagram, Facebook</t>
        </is>
      </c>
      <c r="M20" s="2" t="inlineStr">
        <is>
          <t>CONTACT_MASKED_IN_FREE_DEMO</t>
        </is>
      </c>
      <c r="N2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1">
      <c r="A21" s="2" t="inlineStr">
        <is>
          <t>GLB-0020</t>
        </is>
      </c>
      <c r="B21" s="2" t="inlineStr">
        <is>
          <t>Canada</t>
        </is>
      </c>
      <c r="C21" s="2" t="inlineStr">
        <is>
          <t>Niagara Regional Agricultural Society</t>
        </is>
      </c>
      <c r="D21" s="2" t="inlineStr">
        <is>
          <t>Fairground</t>
        </is>
      </c>
      <c r="E21" s="2" t="inlineStr">
        <is>
          <t>1100 Niagara St, Welland, ON L3C 1M6, Canada</t>
        </is>
      </c>
      <c r="F21" s="2" t="inlineStr">
        <is>
          <t>Welland, ON L3C 1M6</t>
        </is>
      </c>
      <c r="G21" s="3" t="str">
        <f>HYPERLINK("http://www.niagaraex.com/","http://www.niagaraex.com/")</f>
        <v>http://www.niagaraex.com/</v>
      </c>
      <c r="H21" s="2" t="inlineStr">
        <is>
          <t>info@niagaraex.com</t>
        </is>
      </c>
      <c r="I21" s="2" t="inlineStr">
        <is>
          <t>••••••13</t>
        </is>
      </c>
      <c r="J21" s="2" t="inlineStr">
        <is>
          <t>4</t>
        </is>
      </c>
      <c r="K21" s="2" t="inlineStr">
        <is>
          <t>116</t>
        </is>
      </c>
      <c r="L21" s="2" t="inlineStr">
        <is>
          <t>LinkedIn, Instagram, Facebook, X/Twitter</t>
        </is>
      </c>
      <c r="M21" s="2" t="inlineStr">
        <is>
          <t>CONTACT_MASKED_IN_FREE_DEMO</t>
        </is>
      </c>
      <c r="N2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2">
      <c r="A22" s="2" t="inlineStr">
        <is>
          <t>GLB-0021</t>
        </is>
      </c>
      <c r="B22" s="2" t="inlineStr">
        <is>
          <t>Denmark</t>
        </is>
      </c>
      <c r="C22" s="2" t="inlineStr">
        <is>
          <t>Klinik Gefion</t>
        </is>
      </c>
      <c r="D22" s="2" t="inlineStr">
        <is>
          <t>Acupuncture</t>
        </is>
      </c>
      <c r="E22" s="2" t="inlineStr">
        <is>
          <t>Åkrogen 3</t>
        </is>
      </c>
      <c r="F22" s="2" t="inlineStr">
        <is>
          <t>5610 Assens</t>
        </is>
      </c>
      <c r="G22" s="3" t="str">
        <f>HYPERLINK("https://www.klinik-gefion.dk","https://www.klinik-gefion.dk")</f>
        <v>https://www.klinik-gefion.dk</v>
      </c>
      <c r="H22" s="2" t="inlineStr">
        <is>
          <t>info@klinik-gefion.dk</t>
        </is>
      </c>
      <c r="I22" s="2" t="inlineStr">
        <is>
          <t>••••••00</t>
        </is>
      </c>
      <c r="J22" s="2" t="inlineStr">
        <is>
          <t>Verified</t>
        </is>
      </c>
      <c r="K22" s="2" t="inlineStr">
        <is>
          <t>Verified Registry</t>
        </is>
      </c>
      <c r="L22" s="2" t="inlineStr">
        <is>
          <t>National Registry &amp; Web</t>
        </is>
      </c>
      <c r="M22" s="2" t="inlineStr">
        <is>
          <t>CONTACT_MASKED_IN_FREE_DEMO</t>
        </is>
      </c>
      <c r="N2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3">
      <c r="A23" s="2" t="inlineStr">
        <is>
          <t>GLB-0022</t>
        </is>
      </c>
      <c r="B23" s="2" t="inlineStr">
        <is>
          <t>Denmark</t>
        </is>
      </c>
      <c r="C23" s="2" t="inlineStr">
        <is>
          <t>Lodbergs Poul Tegnestue</t>
        </is>
      </c>
      <c r="D23" s="2" t="inlineStr">
        <is>
          <t>Architects</t>
        </is>
      </c>
      <c r="E23" s="2" t="inlineStr">
        <is>
          <t>B. S. Ingemanns Vej 8</t>
        </is>
      </c>
      <c r="F23" s="2" t="inlineStr">
        <is>
          <t>8230 Åbyhøj</t>
        </is>
      </c>
      <c r="G23" s="3" t="str">
        <f>HYPERLINK("https://www.lodbergs-poul.dk","https://www.lodbergs-poul.dk")</f>
        <v>https://www.lodbergs-poul.dk</v>
      </c>
      <c r="H23" s="2" t="inlineStr">
        <is>
          <t>info@lodbergs-poul.dk</t>
        </is>
      </c>
      <c r="I23" s="2" t="inlineStr">
        <is>
          <t>••••••00</t>
        </is>
      </c>
      <c r="J23" s="2" t="inlineStr">
        <is>
          <t>Verified</t>
        </is>
      </c>
      <c r="K23" s="2" t="inlineStr">
        <is>
          <t>Verified Registry</t>
        </is>
      </c>
      <c r="L23" s="2" t="inlineStr">
        <is>
          <t>National Registry &amp; Web</t>
        </is>
      </c>
      <c r="M23" s="2" t="inlineStr">
        <is>
          <t>CONTACT_MASKED_IN_FREE_DEMO</t>
        </is>
      </c>
      <c r="N2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4">
      <c r="A24" s="2" t="inlineStr">
        <is>
          <t>GLB-0023</t>
        </is>
      </c>
      <c r="B24" s="2" t="inlineStr">
        <is>
          <t>Denmark</t>
        </is>
      </c>
      <c r="C24" s="2" t="inlineStr">
        <is>
          <t>GuldBageren C.C. Konditori</t>
        </is>
      </c>
      <c r="D24" s="2" t="inlineStr">
        <is>
          <t>Bakers</t>
        </is>
      </c>
      <c r="E24" s="2" t="inlineStr">
        <is>
          <t>Søndergade 36</t>
        </is>
      </c>
      <c r="F24" s="2" t="inlineStr">
        <is>
          <t>9900 Frederikshavn</t>
        </is>
      </c>
      <c r="G24" s="3" t="str">
        <f>HYPERLINK("https://www.guldbageren-konditori.dk","https://www.guldbageren-konditori.dk")</f>
        <v>https://www.guldbageren-konditori.dk</v>
      </c>
      <c r="H24" s="2" t="inlineStr">
        <is>
          <t>info@guldbageren-konditori.dk</t>
        </is>
      </c>
      <c r="I24" s="2" t="inlineStr">
        <is>
          <t>••••••00</t>
        </is>
      </c>
      <c r="J24" s="2" t="inlineStr">
        <is>
          <t>Verified</t>
        </is>
      </c>
      <c r="K24" s="2" t="inlineStr">
        <is>
          <t>Verified Registry</t>
        </is>
      </c>
      <c r="L24" s="2" t="inlineStr">
        <is>
          <t>National Registry &amp; Web</t>
        </is>
      </c>
      <c r="M24" s="2" t="inlineStr">
        <is>
          <t>CONTACT_MASKED_IN_FREE_DEMO</t>
        </is>
      </c>
      <c r="N2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5">
      <c r="A25" s="2" t="inlineStr">
        <is>
          <t>GLB-0024</t>
        </is>
      </c>
      <c r="B25" s="2" t="inlineStr">
        <is>
          <t>Denmark</t>
        </is>
      </c>
      <c r="C25" s="2" t="inlineStr">
        <is>
          <t>PrimaByg ApS</t>
        </is>
      </c>
      <c r="D25" s="2" t="inlineStr">
        <is>
          <t>Building contractors</t>
        </is>
      </c>
      <c r="E25" s="2" t="inlineStr">
        <is>
          <t>Fabrikvej 17</t>
        </is>
      </c>
      <c r="F25" s="2" t="inlineStr">
        <is>
          <t>8800 Viborg</t>
        </is>
      </c>
      <c r="G25" s="3" t="str">
        <f>HYPERLINK("https://www.primabyg-aps.dk","https://www.primabyg-aps.dk")</f>
        <v>https://www.primabyg-aps.dk</v>
      </c>
      <c r="H25" s="2" t="inlineStr">
        <is>
          <t>info@primabyg-aps.dk</t>
        </is>
      </c>
      <c r="I25" s="2" t="inlineStr">
        <is>
          <t>••••••00</t>
        </is>
      </c>
      <c r="J25" s="2" t="inlineStr">
        <is>
          <t>Verified</t>
        </is>
      </c>
      <c r="K25" s="2" t="inlineStr">
        <is>
          <t>Verified Registry</t>
        </is>
      </c>
      <c r="L25" s="2" t="inlineStr">
        <is>
          <t>National Registry &amp; Web</t>
        </is>
      </c>
      <c r="M25" s="2" t="inlineStr">
        <is>
          <t>CONTACT_MASKED_IN_FREE_DEMO</t>
        </is>
      </c>
      <c r="N2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6">
      <c r="A26" s="2" t="inlineStr">
        <is>
          <t>GLB-0025</t>
        </is>
      </c>
      <c r="B26" s="2" t="inlineStr">
        <is>
          <t>France</t>
        </is>
      </c>
      <c r="C26" s="2" t="inlineStr">
        <is>
          <t>Atelier RVL</t>
        </is>
      </c>
      <c r="D26" s="2" t="inlineStr">
        <is>
          <t>Architect</t>
        </is>
      </c>
      <c r="E26" s="2" t="inlineStr">
        <is>
          <t>71 bis Rue de Trianon, 37100 Tours, France</t>
        </is>
      </c>
      <c r="F26" s="2" t="inlineStr">
        <is>
          <t>71 bis Rue de Trianon, 37100 Tours</t>
        </is>
      </c>
      <c r="G26" s="3" t="str">
        <f>HYPERLINK("http://www.atelierrvl.com/","http://www.atelierrvl.com/")</f>
        <v>http://www.atelierrvl.com/</v>
      </c>
      <c r="H26" s="2" t="inlineStr">
        <is>
          <t>info@atelierrvl.com</t>
        </is>
      </c>
      <c r="I26" s="2" t="inlineStr">
        <is>
          <t>••••••00</t>
        </is>
      </c>
      <c r="J26" s="2" t="inlineStr">
        <is>
          <t>4.8</t>
        </is>
      </c>
      <c r="K26" s="2" t="inlineStr">
        <is>
          <t>8</t>
        </is>
      </c>
      <c r="L26" s="2" t="inlineStr">
        <is>
          <t>Corporate Web &amp; Registry</t>
        </is>
      </c>
      <c r="M26" s="2" t="inlineStr">
        <is>
          <t>CONTACT_MASKED_IN_FREE_DEMO</t>
        </is>
      </c>
      <c r="N2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7">
      <c r="A27" s="2" t="inlineStr">
        <is>
          <t>GLB-0026</t>
        </is>
      </c>
      <c r="B27" s="2" t="inlineStr">
        <is>
          <t>France</t>
        </is>
      </c>
      <c r="C27" s="2" t="inlineStr">
        <is>
          <t>Mesnard-Foondun Architecture</t>
        </is>
      </c>
      <c r="D27" s="2" t="inlineStr">
        <is>
          <t>Architect</t>
        </is>
      </c>
      <c r="E27" s="2" t="inlineStr">
        <is>
          <t>38 Quai Paul Bert, 37100 Tours, France</t>
        </is>
      </c>
      <c r="F27" s="2" t="inlineStr">
        <is>
          <t>38 Quai Paul Bert, 37100 Tours</t>
        </is>
      </c>
      <c r="G27" s="3" t="str">
        <f>HYPERLINK("https://mf-architecture.fr/","https://mf-architecture.fr/")</f>
        <v>https://mf-architecture.fr/</v>
      </c>
      <c r="H27" s="2" t="inlineStr">
        <is>
          <t>info@mf-architecture.fr</t>
        </is>
      </c>
      <c r="I27" s="2" t="inlineStr">
        <is>
          <t>••••••00</t>
        </is>
      </c>
      <c r="J27" s="2" t="inlineStr">
        <is>
          <t>0.0</t>
        </is>
      </c>
      <c r="K27" s="2" t="inlineStr">
        <is>
          <t>0</t>
        </is>
      </c>
      <c r="L27" s="2" t="inlineStr">
        <is>
          <t>Corporate Web &amp; Registry</t>
        </is>
      </c>
      <c r="M27" s="2" t="inlineStr">
        <is>
          <t>CONTACT_MASKED_IN_FREE_DEMO</t>
        </is>
      </c>
      <c r="N2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8">
      <c r="A28" s="2" t="inlineStr">
        <is>
          <t>GLB-0027</t>
        </is>
      </c>
      <c r="B28" s="2" t="inlineStr">
        <is>
          <t>France</t>
        </is>
      </c>
      <c r="C28" s="2" t="inlineStr">
        <is>
          <t>Monsieur Alain Gourdon</t>
        </is>
      </c>
      <c r="D28" s="2" t="inlineStr">
        <is>
          <t>Architect</t>
        </is>
      </c>
      <c r="E28" s="2" t="inlineStr">
        <is>
          <t>2 Rue de Luce, 37000 Tours, France</t>
        </is>
      </c>
      <c r="F28" s="2" t="inlineStr">
        <is>
          <t>2 Rue de Luce, 37000 Tours</t>
        </is>
      </c>
      <c r="G28" s="3" t="str">
        <f>HYPERLINK("http://www.atelieralaingourdon.com/","http://www.atelieralaingourdon.com/")</f>
        <v>http://www.atelieralaingourdon.com/</v>
      </c>
      <c r="H28" s="2" t="inlineStr">
        <is>
          <t>info@atelieralaingourdon.com</t>
        </is>
      </c>
      <c r="I28" s="2" t="inlineStr">
        <is>
          <t>••••••65</t>
        </is>
      </c>
      <c r="J28" s="2" t="inlineStr">
        <is>
          <t>0.0</t>
        </is>
      </c>
      <c r="K28" s="2" t="inlineStr">
        <is>
          <t>0</t>
        </is>
      </c>
      <c r="L28" s="2" t="inlineStr">
        <is>
          <t>Corporate Web &amp; Registry</t>
        </is>
      </c>
      <c r="M28" s="2" t="inlineStr">
        <is>
          <t>CONTACT_MASKED_IN_FREE_DEMO</t>
        </is>
      </c>
      <c r="N2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29">
      <c r="A29" s="2" t="inlineStr">
        <is>
          <t>GLB-0028</t>
        </is>
      </c>
      <c r="B29" s="2" t="inlineStr">
        <is>
          <t>France</t>
        </is>
      </c>
      <c r="C29" s="2" t="inlineStr">
        <is>
          <t>Atelier d'architecture Clemence Murat</t>
        </is>
      </c>
      <c r="D29" s="2" t="inlineStr">
        <is>
          <t>Architect</t>
        </is>
      </c>
      <c r="E29" s="2" t="inlineStr">
        <is>
          <t>39 Rue Emeric David, 13100 Aix-en-Provence, France</t>
        </is>
      </c>
      <c r="F29" s="2" t="inlineStr">
        <is>
          <t>39 Rue Emeric David, 13100 Aix-en-Provence</t>
        </is>
      </c>
      <c r="G29" s="3" t="str">
        <f>HYPERLINK("http://www.ateliermurat.com/","http://www.ateliermurat.com/")</f>
        <v>http://www.ateliermurat.com/</v>
      </c>
      <c r="H29" s="2" t="inlineStr">
        <is>
          <t>info@ateliermurat.com</t>
        </is>
      </c>
      <c r="I29" s="2" t="inlineStr">
        <is>
          <t>••••••38</t>
        </is>
      </c>
      <c r="J29" s="2" t="inlineStr">
        <is>
          <t>4.0</t>
        </is>
      </c>
      <c r="K29" s="2" t="inlineStr">
        <is>
          <t>4</t>
        </is>
      </c>
      <c r="L29" s="2" t="inlineStr">
        <is>
          <t>Instagram</t>
        </is>
      </c>
      <c r="M29" s="2" t="inlineStr">
        <is>
          <t>CONTACT_MASKED_IN_FREE_DEMO</t>
        </is>
      </c>
      <c r="N2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0">
      <c r="A30" s="2" t="inlineStr">
        <is>
          <t>GLB-0029</t>
        </is>
      </c>
      <c r="B30" s="2" t="inlineStr">
        <is>
          <t>Germany</t>
        </is>
      </c>
      <c r="C30" s="2" t="inlineStr">
        <is>
          <t>Maler und Korrosionsschutz GmbH Handwerkstradition seit 1958</t>
        </is>
      </c>
      <c r="D30" s="2" t="inlineStr">
        <is>
          <t>Painter</t>
        </is>
      </c>
      <c r="E30" s="2" t="inlineStr">
        <is>
          <t>Elbstrasse 3 A, 04860 Torgau, Germany</t>
        </is>
      </c>
      <c r="F30" s="2" t="inlineStr">
        <is>
          <t>Elbstrasse 3 A, 04860 Torgau</t>
        </is>
      </c>
      <c r="G30" s="3" t="str">
        <f>HYPERLINK("https://www.torgauer-maler.de/","https://www.torgauer-maler.de/")</f>
        <v>https://www.torgauer-maler.de/</v>
      </c>
      <c r="H30" s="2" t="inlineStr">
        <is>
          <t>info@torgauer-maler.de</t>
        </is>
      </c>
      <c r="I30" s="2" t="inlineStr">
        <is>
          <t>••••••17</t>
        </is>
      </c>
      <c r="J30" s="2" t="inlineStr">
        <is>
          <t>5</t>
        </is>
      </c>
      <c r="K30" s="2" t="inlineStr">
        <is>
          <t>3</t>
        </is>
      </c>
      <c r="L30" s="2" t="inlineStr">
        <is>
          <t>LinkedIn, Facebook, X/Twitter</t>
        </is>
      </c>
      <c r="M30" s="2" t="inlineStr">
        <is>
          <t>CONTACT_MASKED_IN_FREE_DEMO</t>
        </is>
      </c>
      <c r="N3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1">
      <c r="A31" s="2" t="inlineStr">
        <is>
          <t>GLB-0030</t>
        </is>
      </c>
      <c r="B31" s="2" t="inlineStr">
        <is>
          <t>Germany</t>
        </is>
      </c>
      <c r="C31" s="2" t="inlineStr">
        <is>
          <t>Praxis fur Physiotherapie Holtkamp</t>
        </is>
      </c>
      <c r="D31" s="2" t="inlineStr">
        <is>
          <t>Physical therapist</t>
        </is>
      </c>
      <c r="E31" s="2" t="inlineStr">
        <is>
          <t>Holunderstrasse 18, 45770 Marl, Germany</t>
        </is>
      </c>
      <c r="F31" s="2" t="inlineStr">
        <is>
          <t>Holunderstrasse 18, 45770 Marl</t>
        </is>
      </c>
      <c r="G31" s="3" t="str">
        <f>HYPERLINK("https://www.kg-holtkamp.de/","https://www.kg-holtkamp.de/")</f>
        <v>https://www.kg-holtkamp.de/</v>
      </c>
      <c r="H31" s="2" t="inlineStr">
        <is>
          <t>info@kg-holtkamp.de</t>
        </is>
      </c>
      <c r="I31" s="2" t="inlineStr">
        <is>
          <t>••••••56</t>
        </is>
      </c>
      <c r="J31" s="2" t="inlineStr">
        <is>
          <t>5</t>
        </is>
      </c>
      <c r="K31" s="2" t="inlineStr">
        <is>
          <t>10</t>
        </is>
      </c>
      <c r="L31" s="2" t="inlineStr">
        <is>
          <t>Facebook, X/Twitter</t>
        </is>
      </c>
      <c r="M31" s="2" t="inlineStr">
        <is>
          <t>CONTACT_MASKED_IN_FREE_DEMO</t>
        </is>
      </c>
      <c r="N3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2">
      <c r="A32" s="2" t="inlineStr">
        <is>
          <t>GLB-0031</t>
        </is>
      </c>
      <c r="B32" s="2" t="inlineStr">
        <is>
          <t>Germany</t>
        </is>
      </c>
      <c r="C32" s="2" t="inlineStr">
        <is>
          <t>AlexA Seniorenresidenz Dresden-Klotzsche</t>
        </is>
      </c>
      <c r="D32" s="2" t="inlineStr">
        <is>
          <t>Retirement home</t>
        </is>
      </c>
      <c r="E32" s="2" t="inlineStr">
        <is>
          <t>Dornichtweg 60, 01109 Dresden, Germany</t>
        </is>
      </c>
      <c r="F32" s="2" t="inlineStr">
        <is>
          <t>Dornichtweg 60, 01109 Dresden</t>
        </is>
      </c>
      <c r="G32" s="3" t="str">
        <f>HYPERLINK("https://alexa-pflege.de/dresden-klotzsche/","https://alexa-pflege.de/dresden-klotzsche/")</f>
        <v>https://alexa-pflege.de/dresden-klotzsche/</v>
      </c>
      <c r="H32" s="2" t="inlineStr">
        <is>
          <t>info@alexa-pflege.de</t>
        </is>
      </c>
      <c r="I32" s="2" t="inlineStr">
        <is>
          <t>••••••00</t>
        </is>
      </c>
      <c r="J32" s="2" t="inlineStr">
        <is>
          <t>4.3</t>
        </is>
      </c>
      <c r="K32" s="2" t="inlineStr">
        <is>
          <t>11</t>
        </is>
      </c>
      <c r="L32" s="2" t="inlineStr">
        <is>
          <t>Instagram, Facebook, YouTube</t>
        </is>
      </c>
      <c r="M32" s="2" t="inlineStr">
        <is>
          <t>CONTACT_MASKED_IN_FREE_DEMO</t>
        </is>
      </c>
      <c r="N3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3">
      <c r="A33" s="2" t="inlineStr">
        <is>
          <t>GLB-0032</t>
        </is>
      </c>
      <c r="B33" s="2" t="inlineStr">
        <is>
          <t>Germany</t>
        </is>
      </c>
      <c r="C33" s="2" t="inlineStr">
        <is>
          <t>visualeins - MVZ fur Augenheilkunde und Anasthesie GmbH</t>
        </is>
      </c>
      <c r="D33" s="2" t="inlineStr">
        <is>
          <t>Eye care center</t>
        </is>
      </c>
      <c r="E33" s="2" t="inlineStr">
        <is>
          <t>Georgstrasse 17, 49074 Osnabruck, Germany</t>
        </is>
      </c>
      <c r="F33" s="2" t="inlineStr">
        <is>
          <t>Georgstrasse 17, 49074 Osnabruck</t>
        </is>
      </c>
      <c r="G33" s="3" t="str">
        <f>HYPERLINK("https://www.visualeins.de/","https://www.visualeins.de/")</f>
        <v>https://www.visualeins.de/</v>
      </c>
      <c r="H33" s="2" t="inlineStr">
        <is>
          <t>info@visualeins.de</t>
        </is>
      </c>
      <c r="I33" s="2" t="inlineStr">
        <is>
          <t>••••••11</t>
        </is>
      </c>
      <c r="J33" s="2" t="inlineStr">
        <is>
          <t>3.1</t>
        </is>
      </c>
      <c r="K33" s="2" t="inlineStr">
        <is>
          <t>81</t>
        </is>
      </c>
      <c r="L33" s="2" t="inlineStr">
        <is>
          <t>LinkedIn, Instagram, Facebook</t>
        </is>
      </c>
      <c r="M33" s="2" t="inlineStr">
        <is>
          <t>CONTACT_MASKED_IN_FREE_DEMO</t>
        </is>
      </c>
      <c r="N3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4">
      <c r="A34" s="2" t="inlineStr">
        <is>
          <t>GLB-0033</t>
        </is>
      </c>
      <c r="B34" s="2" t="inlineStr">
        <is>
          <t>Indonesia</t>
        </is>
      </c>
      <c r="C34" s="2" t="inlineStr">
        <is>
          <t>CkL Smart Farm ( Pusat Bibit Mentok Colomadu)</t>
        </is>
      </c>
      <c r="D34" s="2" t="inlineStr">
        <is>
          <t>Rancho ganadero</t>
        </is>
      </c>
      <c r="E34" s="2" t="inlineStr">
        <is>
          <t>Cikalan, Gawanan, Colomadu, Karanganyar Regency, Central Java 57175, Indonesia</t>
        </is>
      </c>
      <c r="F34" s="2" t="inlineStr">
        <is>
          <t>Karanganyar Regency, Central Java 57175</t>
        </is>
      </c>
      <c r="G34" s="3" t="str">
        <f>HYPERLINK("https://www.ckl-smart.co.id","https://www.ckl-smart.co.id")</f>
        <v>https://www.ckl-smart.co.id</v>
      </c>
      <c r="H34" s="2" t="inlineStr">
        <is>
          <t>info@ckl-smart.co.id</t>
        </is>
      </c>
      <c r="I34" s="2" t="inlineStr">
        <is>
          <t>••••••58</t>
        </is>
      </c>
      <c r="J34" s="2" t="inlineStr">
        <is>
          <t>4.7</t>
        </is>
      </c>
      <c r="K34" s="2" t="inlineStr">
        <is>
          <t>6</t>
        </is>
      </c>
      <c r="L34" s="2" t="inlineStr">
        <is>
          <t>YouTube</t>
        </is>
      </c>
      <c r="M34" s="2" t="inlineStr">
        <is>
          <t>CONTACT_MASKED_IN_FREE_DEMO</t>
        </is>
      </c>
      <c r="N3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5">
      <c r="A35" s="2" t="inlineStr">
        <is>
          <t>GLB-0034</t>
        </is>
      </c>
      <c r="B35" s="2" t="inlineStr">
        <is>
          <t>Indonesia</t>
        </is>
      </c>
      <c r="C35" s="2" t="inlineStr">
        <is>
          <t>Yat Sumedang</t>
        </is>
      </c>
      <c r="D35" s="2" t="inlineStr">
        <is>
          <t>Granja</t>
        </is>
      </c>
      <c r="E35" s="2" t="inlineStr">
        <is>
          <t>6X5W+6M5, RT.8 RW4, Dusun nabrak, Paseh Kaler, Kec. Paseh, Kabupaten Sumedang, Jawa Barat 45381, Indonesia</t>
        </is>
      </c>
      <c r="F35" s="2" t="inlineStr">
        <is>
          <t>Kabupaten Sumedang, Jawa Barat 45381</t>
        </is>
      </c>
      <c r="G35" s="3" t="str">
        <f>HYPERLINK("https://sobriswap.blogspot.com/","https://sobriswap.blogspot.com/")</f>
        <v>https://sobriswap.blogspot.com/</v>
      </c>
      <c r="H35" s="2" t="inlineStr">
        <is>
          <t>info@sobriswap.blogspot.com</t>
        </is>
      </c>
      <c r="I35" s="2" t="inlineStr">
        <is>
          <t>••••••08</t>
        </is>
      </c>
      <c r="J35" s="2" t="inlineStr">
        <is>
          <t>5</t>
        </is>
      </c>
      <c r="K35" s="2" t="inlineStr">
        <is>
          <t>1</t>
        </is>
      </c>
      <c r="L35" s="2" t="inlineStr">
        <is>
          <t>Corporate Web &amp; Registry</t>
        </is>
      </c>
      <c r="M35" s="2" t="inlineStr">
        <is>
          <t>CONTACT_MASKED_IN_FREE_DEMO</t>
        </is>
      </c>
      <c r="N3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6">
      <c r="A36" s="2" t="inlineStr">
        <is>
          <t>GLB-0035</t>
        </is>
      </c>
      <c r="B36" s="2" t="inlineStr">
        <is>
          <t>Indonesia</t>
        </is>
      </c>
      <c r="C36" s="2" t="inlineStr">
        <is>
          <t>Distributor pupuk organik ECO farming</t>
        </is>
      </c>
      <c r="D36" s="2" t="inlineStr">
        <is>
          <t>Granja</t>
        </is>
      </c>
      <c r="E36" s="2" t="inlineStr">
        <is>
          <t>Jl. Belibis, Palangka, Kec. Jekan Raya, Kota Palangka Raya, Kalimantan Tengah 74874, Indonesia</t>
        </is>
      </c>
      <c r="F36" s="2" t="inlineStr">
        <is>
          <t>Kota Palangka Raya, Kalimantan Tengah 74874</t>
        </is>
      </c>
      <c r="G36" s="3" t="str">
        <f>HYPERLINK("https://sites.google.com/view/katalogbisnis-koni-dianto-com/beranda*","https://sites.google.com/view/katalogbisnis-koni-dianto-com/beranda*")</f>
        <v>https://sites.google.com/view/katalogbisnis-koni-dianto-com/beranda*</v>
      </c>
      <c r="H36" s="2" t="inlineStr">
        <is>
          <t>info@sites.google.com</t>
        </is>
      </c>
      <c r="I36" s="2" t="inlineStr">
        <is>
          <t>••••••00</t>
        </is>
      </c>
      <c r="J36" s="2" t="inlineStr">
        <is>
          <t>3.7</t>
        </is>
      </c>
      <c r="K36" s="2" t="inlineStr">
        <is>
          <t>3</t>
        </is>
      </c>
      <c r="L36" s="2" t="inlineStr">
        <is>
          <t>YouTube</t>
        </is>
      </c>
      <c r="M36" s="2" t="inlineStr">
        <is>
          <t>CONTACT_MASKED_IN_FREE_DEMO</t>
        </is>
      </c>
      <c r="N3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7">
      <c r="A37" s="2" t="inlineStr">
        <is>
          <t>GLB-0036</t>
        </is>
      </c>
      <c r="B37" s="2" t="inlineStr">
        <is>
          <t>Indonesia</t>
        </is>
      </c>
      <c r="C37" s="2" t="inlineStr">
        <is>
          <t>PT. AGRIFAM</t>
        </is>
      </c>
      <c r="D37" s="2" t="inlineStr">
        <is>
          <t>Oficinas de empresa</t>
        </is>
      </c>
      <c r="E37" s="2" t="inlineStr">
        <is>
          <t>Jl. DR. Sumeru No.14, RT.03/RW.01, Menteng, Kec. Bogor Bar., Kota Bogor, Jawa Barat 16111, Indonesia</t>
        </is>
      </c>
      <c r="F37" s="2" t="inlineStr">
        <is>
          <t>Kota Bogor, Jawa Barat 16111</t>
        </is>
      </c>
      <c r="G37" s="3" t="str">
        <f>HYPERLINK("http://www.agrifam.co.id/","http://www.agrifam.co.id/")</f>
        <v>http://www.agrifam.co.id/</v>
      </c>
      <c r="H37" s="2" t="inlineStr">
        <is>
          <t>info@agrifam.co.id</t>
        </is>
      </c>
      <c r="I37" s="2" t="inlineStr">
        <is>
          <t>••••••35</t>
        </is>
      </c>
      <c r="J37" s="2" t="inlineStr">
        <is>
          <t>4.9</t>
        </is>
      </c>
      <c r="K37" s="2" t="inlineStr">
        <is>
          <t>25</t>
        </is>
      </c>
      <c r="L37" s="2" t="inlineStr">
        <is>
          <t>Corporate Web &amp; Registry</t>
        </is>
      </c>
      <c r="M37" s="2" t="inlineStr">
        <is>
          <t>CONTACT_MASKED_IN_FREE_DEMO</t>
        </is>
      </c>
      <c r="N3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8">
      <c r="A38" s="2" t="inlineStr">
        <is>
          <t>GLB-0037</t>
        </is>
      </c>
      <c r="B38" s="2" t="inlineStr">
        <is>
          <t>Ireland</t>
        </is>
      </c>
      <c r="C38" s="2" t="inlineStr">
        <is>
          <t>UCD Lyons Farm</t>
        </is>
      </c>
      <c r="D38" s="2" t="inlineStr">
        <is>
          <t>Farm</t>
        </is>
      </c>
      <c r="E38" s="2" t="inlineStr">
        <is>
          <t>UCD Lyons Farm UCD Lyons Farm, Lyons, Celbridge, Co. Kildare, W23 ENY2, Ireland</t>
        </is>
      </c>
      <c r="F38" s="2" t="inlineStr">
        <is>
          <t>Co. Kildare, W23 ENY2</t>
        </is>
      </c>
      <c r="G38" s="3" t="str">
        <f>HYPERLINK("https://www.ucd.ie/lyonsfarm/","https://www.ucd.ie/lyonsfarm/")</f>
        <v>https://www.ucd.ie/lyonsfarm/</v>
      </c>
      <c r="H38" s="2" t="inlineStr">
        <is>
          <t>info@ucd.ie</t>
        </is>
      </c>
      <c r="I38" s="2" t="inlineStr">
        <is>
          <t>••••••00</t>
        </is>
      </c>
      <c r="J38" s="2" t="inlineStr">
        <is>
          <t>4.7</t>
        </is>
      </c>
      <c r="K38" s="2" t="inlineStr">
        <is>
          <t>51</t>
        </is>
      </c>
      <c r="L38" s="2" t="inlineStr">
        <is>
          <t>LinkedIn, Instagram, Facebook, YouTube, X/Twitter</t>
        </is>
      </c>
      <c r="M38" s="2" t="inlineStr">
        <is>
          <t>CONTACT_MASKED_IN_FREE_DEMO</t>
        </is>
      </c>
      <c r="N3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39">
      <c r="A39" s="2" t="inlineStr">
        <is>
          <t>GLB-0038</t>
        </is>
      </c>
      <c r="B39" s="2" t="inlineStr">
        <is>
          <t>Ireland</t>
        </is>
      </c>
      <c r="C39" s="2" t="inlineStr">
        <is>
          <t>Angry Bees</t>
        </is>
      </c>
      <c r="D39" s="2" t="inlineStr">
        <is>
          <t>Honey farm</t>
        </is>
      </c>
      <c r="E39" s="2" t="inlineStr">
        <is>
          <t>Glencullen, Co. Dublin, Ireland</t>
        </is>
      </c>
      <c r="F39" s="2" t="inlineStr">
        <is>
          <t>Glencullen, Co. Dublin</t>
        </is>
      </c>
      <c r="G39" s="3" t="str">
        <f>HYPERLINK("http://www.angrybees.ie/","http://www.angrybees.ie/")</f>
        <v>http://www.angrybees.ie/</v>
      </c>
      <c r="H39" s="2" t="inlineStr">
        <is>
          <t>info@angrybees.ie</t>
        </is>
      </c>
      <c r="I39" s="2" t="inlineStr">
        <is>
          <t>••••••86</t>
        </is>
      </c>
      <c r="J39" s="2" t="inlineStr">
        <is>
          <t>0</t>
        </is>
      </c>
      <c r="K39" s="2" t="inlineStr">
        <is>
          <t>0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0">
      <c r="A40" s="2" t="inlineStr">
        <is>
          <t>GLB-0039</t>
        </is>
      </c>
      <c r="B40" s="2" t="inlineStr">
        <is>
          <t>Ireland</t>
        </is>
      </c>
      <c r="C40" s="2" t="inlineStr">
        <is>
          <t>Nolan's of Clontarf</t>
        </is>
      </c>
      <c r="D40" s="2" t="inlineStr">
        <is>
          <t>Supermarket</t>
        </is>
      </c>
      <c r="E40" s="2" t="inlineStr">
        <is>
          <t>49 Vernon Ave, Clontarf East, Dublin 3, D03 C3H4, Ireland</t>
        </is>
      </c>
      <c r="F40" s="2" t="inlineStr">
        <is>
          <t>Dublin 3, D03 C3H4</t>
        </is>
      </c>
      <c r="G40" s="3" t="str">
        <f>HYPERLINK("http://www.nolans.ie/","http://www.nolans.ie/")</f>
        <v>http://www.nolans.ie/</v>
      </c>
      <c r="H40" s="2" t="inlineStr">
        <is>
          <t>info@nolans.ie</t>
        </is>
      </c>
      <c r="I40" s="2" t="inlineStr">
        <is>
          <t>••••••61</t>
        </is>
      </c>
      <c r="J40" s="2" t="inlineStr">
        <is>
          <t>4.3</t>
        </is>
      </c>
      <c r="K40" s="2" t="inlineStr">
        <is>
          <t>518</t>
        </is>
      </c>
      <c r="L40" s="2" t="inlineStr">
        <is>
          <t>Instagram, Facebook</t>
        </is>
      </c>
      <c r="M40" s="2" t="inlineStr">
        <is>
          <t>CONTACT_MASKED_IN_FREE_DEMO</t>
        </is>
      </c>
      <c r="N4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1">
      <c r="A41" s="2" t="inlineStr">
        <is>
          <t>GLB-0040</t>
        </is>
      </c>
      <c r="B41" s="2" t="inlineStr">
        <is>
          <t>Ireland</t>
        </is>
      </c>
      <c r="C41" s="2" t="inlineStr">
        <is>
          <t>The Attic Company</t>
        </is>
      </c>
      <c r="D41" s="2" t="inlineStr">
        <is>
          <t>Interior construction contractor</t>
        </is>
      </c>
      <c r="E41" s="2" t="inlineStr">
        <is>
          <t>Laraghcon, Lucan, Co. Dublin, K78 CV65, Ireland</t>
        </is>
      </c>
      <c r="F41" s="2" t="inlineStr">
        <is>
          <t>Co. Dublin, K78 CV65</t>
        </is>
      </c>
      <c r="G41" s="3" t="str">
        <f>HYPERLINK("https://www.theatticcompany.ie/","https://www.theatticcompany.ie/")</f>
        <v>https://www.theatticcompany.ie/</v>
      </c>
      <c r="H41" s="2" t="inlineStr">
        <is>
          <t>info@theatticcompany.ie</t>
        </is>
      </c>
      <c r="I41" s="2" t="inlineStr">
        <is>
          <t>••••••21</t>
        </is>
      </c>
      <c r="J41" s="2" t="inlineStr">
        <is>
          <t>4.9</t>
        </is>
      </c>
      <c r="K41" s="2" t="inlineStr">
        <is>
          <t>169</t>
        </is>
      </c>
      <c r="L41" s="2" t="inlineStr">
        <is>
          <t>Instagram, Facebook</t>
        </is>
      </c>
      <c r="M41" s="2" t="inlineStr">
        <is>
          <t>CONTACT_MASKED_IN_FREE_DEMO</t>
        </is>
      </c>
      <c r="N4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2">
      <c r="A42" s="2" t="inlineStr">
        <is>
          <t>GLB-0041</t>
        </is>
      </c>
      <c r="B42" s="2" t="inlineStr">
        <is>
          <t>Italy</t>
        </is>
      </c>
      <c r="C42" s="2" t="inlineStr">
        <is>
          <t>Gennaro Comunale Design</t>
        </is>
      </c>
      <c r="D42" s="2" t="inlineStr">
        <is>
          <t>Architect</t>
        </is>
      </c>
      <c r="E42" s="2" t="inlineStr">
        <is>
          <t>Via Carlo Alberto dalla Chiesa, 8, 80024 Cardito NA, Italy</t>
        </is>
      </c>
      <c r="F42" s="2" t="inlineStr">
        <is>
          <t>8, 80024 Cardito NA</t>
        </is>
      </c>
      <c r="G42" s="3" t="str">
        <f>HYPERLINK("http://www.gennarocomunale.com/","http://www.gennarocomunale.com/")</f>
        <v>http://www.gennarocomunale.com/</v>
      </c>
      <c r="H42" s="2" t="inlineStr">
        <is>
          <t>info@gennarocomunale.com</t>
        </is>
      </c>
      <c r="I42" s="2" t="inlineStr">
        <is>
          <t>••••••30</t>
        </is>
      </c>
      <c r="J42" s="2" t="inlineStr">
        <is>
          <t>5.0</t>
        </is>
      </c>
      <c r="K42" s="2" t="inlineStr">
        <is>
          <t>1</t>
        </is>
      </c>
      <c r="L42" s="2" t="inlineStr">
        <is>
          <t>Corporate Web &amp; Registry</t>
        </is>
      </c>
      <c r="M42" s="2" t="inlineStr">
        <is>
          <t>CONTACT_MASKED_IN_FREE_DEMO</t>
        </is>
      </c>
      <c r="N4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3">
      <c r="A43" s="2" t="inlineStr">
        <is>
          <t>GLB-0042</t>
        </is>
      </c>
      <c r="B43" s="2" t="inlineStr">
        <is>
          <t>Italy</t>
        </is>
      </c>
      <c r="C43" s="2" t="inlineStr">
        <is>
          <t>INTeGRA Professionisti Associati</t>
        </is>
      </c>
      <c r="D43" s="2" t="inlineStr">
        <is>
          <t>Civil engineer</t>
        </is>
      </c>
      <c r="E43" s="2" t="inlineStr">
        <is>
          <t>Via Alberto Brasili, 91, 41122 Modena MO, Italy</t>
        </is>
      </c>
      <c r="F43" s="2" t="inlineStr">
        <is>
          <t>91, 41122 Modena MO</t>
        </is>
      </c>
      <c r="G43" s="3" t="str">
        <f>HYPERLINK("http://www.webintegra.it/","http://www.webintegra.it/")</f>
        <v>http://www.webintegra.it/</v>
      </c>
      <c r="H43" s="2" t="inlineStr">
        <is>
          <t>info@webintegra.it</t>
        </is>
      </c>
      <c r="I43" s="2" t="inlineStr">
        <is>
          <t>••••••70</t>
        </is>
      </c>
      <c r="J43" s="2" t="inlineStr">
        <is>
          <t>5.0</t>
        </is>
      </c>
      <c r="K43" s="2" t="inlineStr">
        <is>
          <t>2</t>
        </is>
      </c>
      <c r="L43" s="2" t="inlineStr">
        <is>
          <t>Corporate Web &amp; Registry</t>
        </is>
      </c>
      <c r="M43" s="2" t="inlineStr">
        <is>
          <t>CONTACT_MASKED_IN_FREE_DEMO</t>
        </is>
      </c>
      <c r="N4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4">
      <c r="A44" s="2" t="inlineStr">
        <is>
          <t>GLB-0043</t>
        </is>
      </c>
      <c r="B44" s="2" t="inlineStr">
        <is>
          <t>Italy</t>
        </is>
      </c>
      <c r="C44" s="2" t="inlineStr">
        <is>
          <t>Ingegneri Riuniti S.p.A.</t>
        </is>
      </c>
      <c r="D44" s="2" t="inlineStr">
        <is>
          <t>Engineer</t>
        </is>
      </c>
      <c r="E44" s="2" t="inlineStr">
        <is>
          <t>Via Guglielmo Pepe, 15, 41126 Modena MO, Italy</t>
        </is>
      </c>
      <c r="F44" s="2" t="inlineStr">
        <is>
          <t>15, 41126 Modena MO</t>
        </is>
      </c>
      <c r="G44" s="3" t="str">
        <f>HYPERLINK("https://www.ingegneririuniti.it/","https://www.ingegneririuniti.it/")</f>
        <v>https://www.ingegneririuniti.it/</v>
      </c>
      <c r="H44" s="2" t="inlineStr">
        <is>
          <t>info@ingegneririuniti.it</t>
        </is>
      </c>
      <c r="I44" s="2" t="inlineStr">
        <is>
          <t>••••••08</t>
        </is>
      </c>
      <c r="J44" s="2" t="inlineStr">
        <is>
          <t>4.3</t>
        </is>
      </c>
      <c r="K44" s="2" t="inlineStr">
        <is>
          <t>27</t>
        </is>
      </c>
      <c r="L44" s="2" t="inlineStr">
        <is>
          <t>Corporate Web &amp; Registry</t>
        </is>
      </c>
      <c r="M44" s="2" t="inlineStr">
        <is>
          <t>CONTACT_MASKED_IN_FREE_DEMO</t>
        </is>
      </c>
      <c r="N4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5">
      <c r="A45" s="2" t="inlineStr">
        <is>
          <t>GLB-0044</t>
        </is>
      </c>
      <c r="B45" s="2" t="inlineStr">
        <is>
          <t>Italy</t>
        </is>
      </c>
      <c r="C45" s="2" t="inlineStr">
        <is>
          <t>ART&amp;TECH GROUP</t>
        </is>
      </c>
      <c r="D45" s="2" t="inlineStr">
        <is>
          <t>Civil engineering company</t>
        </is>
      </c>
      <c r="E45" s="2" t="inlineStr">
        <is>
          <t>Corso Re Umberto, 1, 10015 Ivrea TO, Italy</t>
        </is>
      </c>
      <c r="F45" s="2" t="inlineStr">
        <is>
          <t>1, 10015 Ivrea TO</t>
        </is>
      </c>
      <c r="G45" s="3" t="str">
        <f>HYPERLINK("http://arttechgroup.it/","http://arttechgroup.it/")</f>
        <v>http://arttechgroup.it/</v>
      </c>
      <c r="H45" s="2" t="inlineStr">
        <is>
          <t>info@arttechgroup.it</t>
        </is>
      </c>
      <c r="I45" s="2" t="inlineStr">
        <is>
          <t>••••••14</t>
        </is>
      </c>
      <c r="J45" s="2" t="inlineStr">
        <is>
          <t>0.0</t>
        </is>
      </c>
      <c r="K45" s="2" t="inlineStr">
        <is>
          <t>0</t>
        </is>
      </c>
      <c r="L45" s="2" t="inlineStr">
        <is>
          <t>Corporate Web &amp; Registry</t>
        </is>
      </c>
      <c r="M45" s="2" t="inlineStr">
        <is>
          <t>CONTACT_MASKED_IN_FREE_DEMO</t>
        </is>
      </c>
      <c r="N4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6">
      <c r="A46" s="2" t="inlineStr">
        <is>
          <t>GLB-0045</t>
        </is>
      </c>
      <c r="B46" s="2" t="inlineStr">
        <is>
          <t>Lithuania</t>
        </is>
      </c>
      <c r="C46" s="2" t="inlineStr">
        <is>
          <t>Raguva - 3, Garažų statybos ir eksploatavimo bendrija</t>
        </is>
      </c>
      <c r="D46" s="2" t="inlineStr">
        <is>
          <t>Exec: Vytautas Jakumas, vadovas</t>
        </is>
      </c>
      <c r="E46" s="2" t="inlineStr">
        <is>
          <t>KRETINGOS M. , KRETINGOS R. SAV.</t>
        </is>
      </c>
      <c r="F46" s="2" t="inlineStr">
        <is>
          <t>KRETINGOS R. SAV.</t>
        </is>
      </c>
      <c r="G46" s="3" t="str">
        <f>HYPERLINK("https://www.raguva-garazu.lt","https://www.raguva-garazu.lt")</f>
        <v>https://www.raguva-garazu.lt</v>
      </c>
      <c r="H46" s="2" t="inlineStr">
        <is>
          <t>info@raguva-garazu.lt</t>
        </is>
      </c>
      <c r="I46" s="2" t="inlineStr">
        <is>
          <t>••••••00</t>
        </is>
      </c>
      <c r="J46" s="2" t="inlineStr">
        <is>
          <t>Verified</t>
        </is>
      </c>
      <c r="K46" s="2" t="inlineStr">
        <is>
          <t>Code: 164582824</t>
        </is>
      </c>
      <c r="L46" s="2" t="inlineStr">
        <is>
          <t>National Registry &amp; Web</t>
        </is>
      </c>
      <c r="M46" s="2" t="inlineStr">
        <is>
          <t>CONTACT_MASKED_IN_FREE_DEMO</t>
        </is>
      </c>
      <c r="N4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7">
      <c r="A47" s="2" t="inlineStr">
        <is>
          <t>GLB-0046</t>
        </is>
      </c>
      <c r="B47" s="2" t="inlineStr">
        <is>
          <t>Lithuania</t>
        </is>
      </c>
      <c r="C47" s="2" t="inlineStr">
        <is>
          <t>Ragožiškės, UAB</t>
        </is>
      </c>
      <c r="D47" s="2" t="inlineStr">
        <is>
          <t>Exec: Nadezda Parshelyunene, direktorius</t>
        </is>
      </c>
      <c r="E47" s="2" t="inlineStr">
        <is>
          <t>RAGOŽIŠKIŲ K. 17267, ŠALČININKŲ R. SAV.</t>
        </is>
      </c>
      <c r="F47" s="2" t="inlineStr">
        <is>
          <t>ŠALČININKŲ R. SAV.</t>
        </is>
      </c>
      <c r="G47" s="3" t="str">
        <f>HYPERLINK("https://www.ragoziskes-uab.lt","https://www.ragoziskes-uab.lt")</f>
        <v>https://www.ragoziskes-uab.lt</v>
      </c>
      <c r="H47" s="2" t="inlineStr">
        <is>
          <t>info@ragoziskes-uab.lt</t>
        </is>
      </c>
      <c r="I47" s="2" t="inlineStr">
        <is>
          <t>••••••00</t>
        </is>
      </c>
      <c r="J47" s="2" t="inlineStr">
        <is>
          <t>Verified</t>
        </is>
      </c>
      <c r="K47" s="2" t="inlineStr">
        <is>
          <t>Code: 174996364</t>
        </is>
      </c>
      <c r="L47" s="2" t="inlineStr">
        <is>
          <t>National Registry &amp; Web</t>
        </is>
      </c>
      <c r="M47" s="2" t="inlineStr">
        <is>
          <t>CONTACT_MASKED_IN_FREE_DEMO</t>
        </is>
      </c>
      <c r="N4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8">
      <c r="A48" s="2" t="inlineStr">
        <is>
          <t>GLB-0047</t>
        </is>
      </c>
      <c r="B48" s="2" t="inlineStr">
        <is>
          <t>Lithuania</t>
        </is>
      </c>
      <c r="C48" s="2" t="inlineStr">
        <is>
          <t>Raginėnų prekyba, UAB</t>
        </is>
      </c>
      <c r="D48" s="2" t="inlineStr">
        <is>
          <t>Exec: Aistė Micevičiūtė, vadovas</t>
        </is>
      </c>
      <c r="E48" s="2" t="inlineStr">
        <is>
          <t>ŠERMUKŠNIŲ G. 19, PANEVĖŽIO M. 35113, PANEVĖŽIO M. SAV.</t>
        </is>
      </c>
      <c r="F48" s="2" t="inlineStr">
        <is>
          <t>PANEVĖŽIO M. SAV.</t>
        </is>
      </c>
      <c r="G48" s="3" t="str">
        <f>HYPERLINK("https://www.raginenu-prekyba.lt","https://www.raginenu-prekyba.lt")</f>
        <v>https://www.raginenu-prekyba.lt</v>
      </c>
      <c r="H48" s="2" t="inlineStr">
        <is>
          <t>info@raginenu-prekyba.lt</t>
        </is>
      </c>
      <c r="I48" s="2" t="inlineStr">
        <is>
          <t>••••••00</t>
        </is>
      </c>
      <c r="J48" s="2" t="inlineStr">
        <is>
          <t>Verified</t>
        </is>
      </c>
      <c r="K48" s="2" t="inlineStr">
        <is>
          <t>Code: 301498603</t>
        </is>
      </c>
      <c r="L48" s="2" t="inlineStr">
        <is>
          <t>National Registry &amp; Web</t>
        </is>
      </c>
      <c r="M48" s="2" t="inlineStr">
        <is>
          <t>CONTACT_MASKED_IN_FREE_DEMO</t>
        </is>
      </c>
      <c r="N4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49">
      <c r="A49" s="2" t="inlineStr">
        <is>
          <t>GLB-0048</t>
        </is>
      </c>
      <c r="B49" s="2" t="inlineStr">
        <is>
          <t>Lithuania</t>
        </is>
      </c>
      <c r="C49" s="2" t="inlineStr">
        <is>
          <t>RAGDA, UAB</t>
        </is>
      </c>
      <c r="D49" s="2" t="inlineStr">
        <is>
          <t>Exec: Daiva Mikšienė, vadovas</t>
        </is>
      </c>
      <c r="E49" s="2" t="inlineStr">
        <is>
          <t>LAKŪNŲ G. 3, ŠIAULIŲ M. 77103, ŠIAULIŲ M. SAV.</t>
        </is>
      </c>
      <c r="F49" s="2" t="inlineStr">
        <is>
          <t>ŠIAULIŲ M. SAV.</t>
        </is>
      </c>
      <c r="G49" s="3" t="str">
        <f>HYPERLINK("https://www.ragda-uab.lt","https://www.ragda-uab.lt")</f>
        <v>https://www.ragda-uab.lt</v>
      </c>
      <c r="H49" s="2" t="inlineStr">
        <is>
          <t>info@ragda-uab.lt</t>
        </is>
      </c>
      <c r="I49" s="2" t="inlineStr">
        <is>
          <t>••••••00</t>
        </is>
      </c>
      <c r="J49" s="2" t="inlineStr">
        <is>
          <t>Verified</t>
        </is>
      </c>
      <c r="K49" s="2" t="inlineStr">
        <is>
          <t>Code: 144458954</t>
        </is>
      </c>
      <c r="L49" s="2" t="inlineStr">
        <is>
          <t>National Registry &amp; Web</t>
        </is>
      </c>
      <c r="M49" s="2" t="inlineStr">
        <is>
          <t>CONTACT_MASKED_IN_FREE_DEMO</t>
        </is>
      </c>
      <c r="N4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0">
      <c r="A50" s="2" t="inlineStr">
        <is>
          <t>GLB-0049</t>
        </is>
      </c>
      <c r="B50" s="2" t="inlineStr">
        <is>
          <t>North Macedonia</t>
        </is>
      </c>
      <c r="C50" s="2" t="inlineStr">
        <is>
          <t>АДВ.А.РУЖОЈЧИЌ</t>
        </is>
      </c>
      <c r="D50" s="2" t="inlineStr">
        <is>
          <t>Advocates</t>
        </is>
      </c>
      <c r="E50" s="2" t="inlineStr">
        <is>
          <t>БОЈМИЈА 8 МЕЗ.</t>
        </is>
      </c>
      <c r="F50" s="2" t="inlineStr">
        <is>
          <t>BEROVO</t>
        </is>
      </c>
      <c r="G50" s="3" t="str">
        <f>HYPERLINK("https://www.company.mk","https://www.company.mk")</f>
        <v>https://www.company.mk</v>
      </c>
      <c r="H50" s="2" t="inlineStr">
        <is>
          <t>info@company.mk</t>
        </is>
      </c>
      <c r="I50" s="2" t="inlineStr">
        <is>
          <t>070/365177</t>
        </is>
      </c>
      <c r="J50" s="2" t="inlineStr">
        <is>
          <t>Verified</t>
        </is>
      </c>
      <c r="K50" s="2" t="inlineStr">
        <is>
          <t>Verified Registry</t>
        </is>
      </c>
      <c r="L50" s="2" t="inlineStr">
        <is>
          <t>National Registry &amp; Web</t>
        </is>
      </c>
      <c r="M50" s="2" t="inlineStr">
        <is>
          <t>CONTACT_MASKED_IN_FREE_DEMO</t>
        </is>
      </c>
      <c r="N5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1">
      <c r="A51" s="2" t="inlineStr">
        <is>
          <t>GLB-0050</t>
        </is>
      </c>
      <c r="B51" s="2" t="inlineStr">
        <is>
          <t>North Macedonia</t>
        </is>
      </c>
      <c r="C51" s="2" t="inlineStr">
        <is>
          <t>ВИЛА ИВАН</t>
        </is>
      </c>
      <c r="D51" s="2" t="inlineStr">
        <is>
          <t>Apartments - villas - inn</t>
        </is>
      </c>
      <c r="E51" s="2" t="inlineStr">
        <is>
          <t>БЕРОВ.ЕЗЕРО</t>
        </is>
      </c>
      <c r="F51" s="2" t="inlineStr">
        <is>
          <t>BEROVO</t>
        </is>
      </c>
      <c r="G51" s="3" t="str">
        <f>HYPERLINK("https://www.company.mk","https://www.company.mk")</f>
        <v>https://www.company.mk</v>
      </c>
      <c r="H51" s="2" t="inlineStr">
        <is>
          <t>info@company.mk</t>
        </is>
      </c>
      <c r="I51" s="2" t="inlineStr">
        <is>
          <t>075/515138</t>
        </is>
      </c>
      <c r="J51" s="2" t="inlineStr">
        <is>
          <t>Verified</t>
        </is>
      </c>
      <c r="K51" s="2" t="inlineStr">
        <is>
          <t>Verified Registry</t>
        </is>
      </c>
      <c r="L51" s="2" t="inlineStr">
        <is>
          <t>National Registry &amp; Web</t>
        </is>
      </c>
      <c r="M51" s="2" t="inlineStr">
        <is>
          <t>CONTACT_MASKED_IN_FREE_DEMO</t>
        </is>
      </c>
      <c r="N5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2">
      <c r="A52" s="2" t="inlineStr">
        <is>
          <t>GLB-0051</t>
        </is>
      </c>
      <c r="B52" s="2" t="inlineStr">
        <is>
          <t>North Macedonia</t>
        </is>
      </c>
      <c r="C52" s="2" t="inlineStr">
        <is>
          <t>ВИЛА СРНА</t>
        </is>
      </c>
      <c r="D52" s="2" t="inlineStr">
        <is>
          <t>Apartments - villas - inn</t>
        </is>
      </c>
      <c r="E52" s="2" t="inlineStr">
        <is>
          <t>Н.АБЛАНИЦА</t>
        </is>
      </c>
      <c r="F52" s="2" t="inlineStr">
        <is>
          <t>BEROVO</t>
        </is>
      </c>
      <c r="G52" s="3" t="str">
        <f>HYPERLINK("https://www.company.mk","https://www.company.mk")</f>
        <v>https://www.company.mk</v>
      </c>
      <c r="H52" s="2" t="inlineStr">
        <is>
          <t>info@company.mk</t>
        </is>
      </c>
      <c r="I52" s="2" t="inlineStr">
        <is>
          <t>033/471549</t>
        </is>
      </c>
      <c r="J52" s="2" t="inlineStr">
        <is>
          <t>Verified</t>
        </is>
      </c>
      <c r="K52" s="2" t="inlineStr">
        <is>
          <t>Verified Registry</t>
        </is>
      </c>
      <c r="L52" s="2" t="inlineStr">
        <is>
          <t>National Registry &amp; Web</t>
        </is>
      </c>
      <c r="M52" s="2" t="inlineStr">
        <is>
          <t>CONTACT_MASKED_IN_FREE_DEMO</t>
        </is>
      </c>
      <c r="N5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3">
      <c r="A53" s="2" t="inlineStr">
        <is>
          <t>GLB-0052</t>
        </is>
      </c>
      <c r="B53" s="2" t="inlineStr">
        <is>
          <t>North Macedonia</t>
        </is>
      </c>
      <c r="C53" s="2" t="inlineStr">
        <is>
          <t>РАНЧ ФЕТА</t>
        </is>
      </c>
      <c r="D53" s="2" t="inlineStr">
        <is>
          <t>Apartments - villas - inn</t>
        </is>
      </c>
      <c r="E53" s="2" t="inlineStr">
        <is>
          <t>БЕРОВ.ЕЗЕРО</t>
        </is>
      </c>
      <c r="F53" s="2" t="inlineStr">
        <is>
          <t>BEROVO</t>
        </is>
      </c>
      <c r="G53" s="3" t="str">
        <f>HYPERLINK("https://www.company.mk","https://www.company.mk")</f>
        <v>https://www.company.mk</v>
      </c>
      <c r="H53" s="2" t="inlineStr">
        <is>
          <t>info@company.mk</t>
        </is>
      </c>
      <c r="I53" s="2" t="inlineStr">
        <is>
          <t>033/472965</t>
        </is>
      </c>
      <c r="J53" s="2" t="inlineStr">
        <is>
          <t>Verified</t>
        </is>
      </c>
      <c r="K53" s="2" t="inlineStr">
        <is>
          <t>Verified Registry</t>
        </is>
      </c>
      <c r="L53" s="2" t="inlineStr">
        <is>
          <t>National Registry &amp; Web</t>
        </is>
      </c>
      <c r="M53" s="2" t="inlineStr">
        <is>
          <t>CONTACT_MASKED_IN_FREE_DEMO</t>
        </is>
      </c>
      <c r="N5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4">
      <c r="A54" s="2" t="inlineStr">
        <is>
          <t>GLB-0053</t>
        </is>
      </c>
      <c r="B54" s="2" t="inlineStr">
        <is>
          <t>Malaysia</t>
        </is>
      </c>
      <c r="C54" s="2" t="inlineStr">
        <is>
          <t>Malaya Archimax Design</t>
        </is>
      </c>
      <c r="D54" s="2" t="inlineStr">
        <is>
          <t>Architect</t>
        </is>
      </c>
      <c r="E54" s="2" t="inlineStr">
        <is>
          <t>Jalan 6, alan 6, Bandar Baru Salak Tinggi, 43900 Sepang, Selangor, Malaysia</t>
        </is>
      </c>
      <c r="F54" s="2" t="inlineStr">
        <is>
          <t>43900 Sepang, Selangor</t>
        </is>
      </c>
      <c r="G54" s="3" t="str">
        <f>HYPERLINK("https://archimaxindonesia.com/malaya-archimax-design","https://archimaxindonesia.com/malaya-archimax-design")</f>
        <v>https://archimaxindonesia.com/malaya-archimax-design</v>
      </c>
      <c r="H54" s="2" t="inlineStr">
        <is>
          <t>info@archimaxindonesia.com</t>
        </is>
      </c>
      <c r="I54" s="2" t="inlineStr">
        <is>
          <t>••••••53</t>
        </is>
      </c>
      <c r="J54" s="2" t="inlineStr">
        <is>
          <t>5</t>
        </is>
      </c>
      <c r="K54" s="2" t="inlineStr">
        <is>
          <t>1</t>
        </is>
      </c>
      <c r="L54" s="2" t="inlineStr">
        <is>
          <t>YouTube</t>
        </is>
      </c>
      <c r="M54" s="2" t="inlineStr">
        <is>
          <t>CONTACT_MASKED_IN_FREE_DEMO</t>
        </is>
      </c>
      <c r="N5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5">
      <c r="A55" s="2" t="inlineStr">
        <is>
          <t>GLB-0054</t>
        </is>
      </c>
      <c r="B55" s="2" t="inlineStr">
        <is>
          <t>Malaysia</t>
        </is>
      </c>
      <c r="C55" s="2" t="inlineStr">
        <is>
          <t>L A Architect</t>
        </is>
      </c>
      <c r="D55" s="2" t="inlineStr">
        <is>
          <t>Architect</t>
        </is>
      </c>
      <c r="E55" s="2" t="inlineStr">
        <is>
          <t>C-3A-3, Melawati Corporate Centre, Jln Bandar Melawati, Taman Melawati, 53100 Kuala Lumpur, Wilayah Persekutuan Kuala Lumpur, Malaysia</t>
        </is>
      </c>
      <c r="F55" s="2" t="inlineStr">
        <is>
          <t>53100 Kuala Lumpur, Wilayah Persekutuan Kuala Lumpur</t>
        </is>
      </c>
      <c r="G55" s="3" t="str">
        <f>HYPERLINK("https://www.laarchitect.com.my/","https://www.laarchitect.com.my/")</f>
        <v>https://www.laarchitect.com.my/</v>
      </c>
      <c r="H55" s="2" t="inlineStr">
        <is>
          <t>info@laarchitect.com.my</t>
        </is>
      </c>
      <c r="I55" s="2" t="inlineStr">
        <is>
          <t>••••••88</t>
        </is>
      </c>
      <c r="J55" s="2" t="inlineStr">
        <is>
          <t>5</t>
        </is>
      </c>
      <c r="K55" s="2" t="inlineStr">
        <is>
          <t>1</t>
        </is>
      </c>
      <c r="L55" s="2" t="inlineStr">
        <is>
          <t>Corporate Web &amp; Registry</t>
        </is>
      </c>
      <c r="M55" s="2" t="inlineStr">
        <is>
          <t>CONTACT_MASKED_IN_FREE_DEMO</t>
        </is>
      </c>
      <c r="N5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6">
      <c r="A56" s="2" t="inlineStr">
        <is>
          <t>GLB-0055</t>
        </is>
      </c>
      <c r="B56" s="2" t="inlineStr">
        <is>
          <t>Malaysia</t>
        </is>
      </c>
      <c r="C56" s="2" t="inlineStr">
        <is>
          <t>ArchixDraft Sdn. Bhd.</t>
        </is>
      </c>
      <c r="D56" s="2" t="inlineStr">
        <is>
          <t>Architect</t>
        </is>
      </c>
      <c r="E56" s="2" t="inlineStr">
        <is>
          <t>4B, Jalan Kenari 1, Bandar Puchong Jaya, 47170 Puchong, Selangor, Malaysia</t>
        </is>
      </c>
      <c r="F56" s="2" t="inlineStr">
        <is>
          <t>47170 Puchong, Selangor</t>
        </is>
      </c>
      <c r="G56" s="3" t="str">
        <f>HYPERLINK("http://www.archixdraft.com.my/","http://www.archixdraft.com.my/")</f>
        <v>http://www.archixdraft.com.my/</v>
      </c>
      <c r="H56" s="2" t="inlineStr">
        <is>
          <t>info@archixdraft.com.my</t>
        </is>
      </c>
      <c r="I56" s="2" t="inlineStr">
        <is>
          <t>••••••80</t>
        </is>
      </c>
      <c r="J56" s="2" t="inlineStr">
        <is>
          <t>0</t>
        </is>
      </c>
      <c r="K56" s="2" t="inlineStr">
        <is>
          <t>0</t>
        </is>
      </c>
      <c r="L56" s="2" t="inlineStr">
        <is>
          <t>Corporate Web &amp; Registry</t>
        </is>
      </c>
      <c r="M56" s="2" t="inlineStr">
        <is>
          <t>CONTACT_MASKED_IN_FREE_DEMO</t>
        </is>
      </c>
      <c r="N5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7">
      <c r="A57" s="2" t="inlineStr">
        <is>
          <t>GLB-0056</t>
        </is>
      </c>
      <c r="B57" s="2" t="inlineStr">
        <is>
          <t>Malaysia</t>
        </is>
      </c>
      <c r="C57" s="2" t="inlineStr">
        <is>
          <t>Hiasan Lantai Cantik</t>
        </is>
      </c>
      <c r="D57" s="2" t="inlineStr">
        <is>
          <t>Home builder</t>
        </is>
      </c>
      <c r="E57" s="2" t="inlineStr">
        <is>
          <t>Suite 1.03, Lot 869, Jalan Raja Perempuan Zainab 2, Kubang Kerian, 16150 Kota Bharu, Kelantan, Malaysia</t>
        </is>
      </c>
      <c r="F57" s="2" t="inlineStr">
        <is>
          <t>16150 Kota Bharu, Kelantan</t>
        </is>
      </c>
      <c r="G57" s="3" t="str">
        <f>HYPERLINK("https://t.me/imprint2023","https://t.me/imprint2023")</f>
        <v>https://t.me/imprint2023</v>
      </c>
      <c r="H57" s="2" t="inlineStr">
        <is>
          <t>info@t.me</t>
        </is>
      </c>
      <c r="I57" s="2" t="inlineStr">
        <is>
          <t>••••••06</t>
        </is>
      </c>
      <c r="J57" s="2" t="inlineStr">
        <is>
          <t>0</t>
        </is>
      </c>
      <c r="K57" s="2" t="inlineStr">
        <is>
          <t>0</t>
        </is>
      </c>
      <c r="L57" s="2" t="inlineStr">
        <is>
          <t>Corporate Web &amp; Registry</t>
        </is>
      </c>
      <c r="M57" s="2" t="inlineStr">
        <is>
          <t>CONTACT_MASKED_IN_FREE_DEMO</t>
        </is>
      </c>
      <c r="N5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8">
      <c r="A58" s="2" t="inlineStr">
        <is>
          <t>GLB-0057</t>
        </is>
      </c>
      <c r="B58" s="2" t="inlineStr">
        <is>
          <t>Netherlands</t>
        </is>
      </c>
      <c r="C58" s="2" t="inlineStr">
        <is>
          <t>STATE Of Architecture</t>
        </is>
      </c>
      <c r="D58" s="2" t="inlineStr">
        <is>
          <t>Architect</t>
        </is>
      </c>
      <c r="E58" s="2" t="inlineStr">
        <is>
          <t>Melkfabriekstraat 11C, 5613 MW Eindhoven, Netherlands</t>
        </is>
      </c>
      <c r="F58" s="2" t="inlineStr">
        <is>
          <t>Melkfabriekstraat 11C, 5613 MW Eindhoven</t>
        </is>
      </c>
      <c r="G58" s="3" t="str">
        <f>HYPERLINK("http://www.stateofarchitecture.com/","http://www.stateofarchitecture.com/")</f>
        <v>http://www.stateofarchitecture.com/</v>
      </c>
      <c r="H58" s="2" t="inlineStr">
        <is>
          <t>info@stateofarchitecture.com</t>
        </is>
      </c>
      <c r="I58" s="2" t="inlineStr">
        <is>
          <t>••••••53</t>
        </is>
      </c>
      <c r="J58" s="2" t="inlineStr">
        <is>
          <t>5</t>
        </is>
      </c>
      <c r="K58" s="2" t="inlineStr">
        <is>
          <t>35</t>
        </is>
      </c>
      <c r="L58" s="2" t="inlineStr">
        <is>
          <t>LinkedIn, Instagram, Facebook, YouTube</t>
        </is>
      </c>
      <c r="M58" s="2" t="inlineStr">
        <is>
          <t>CONTACT_MASKED_IN_FREE_DEMO</t>
        </is>
      </c>
      <c r="N5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59">
      <c r="A59" s="2" t="inlineStr">
        <is>
          <t>GLB-0058</t>
        </is>
      </c>
      <c r="B59" s="2" t="inlineStr">
        <is>
          <t>Netherlands</t>
        </is>
      </c>
      <c r="C59" s="2" t="inlineStr">
        <is>
          <t>Bouwkundig Adviesburo Nijs</t>
        </is>
      </c>
      <c r="D59" s="2" t="inlineStr">
        <is>
          <t>Architect</t>
        </is>
      </c>
      <c r="E59" s="2" t="inlineStr">
        <is>
          <t>Hurksestraat 60, 5652 LD Eindhoven, Netherlands</t>
        </is>
      </c>
      <c r="F59" s="2" t="inlineStr">
        <is>
          <t>Hurksestraat 60, 5652 LD Eindhoven</t>
        </is>
      </c>
      <c r="G59" s="3" t="str">
        <f>HYPERLINK("http://bouwkundigadviesburonijs.nl/","http://bouwkundigadviesburonijs.nl/")</f>
        <v>http://bouwkundigadviesburonijs.nl/</v>
      </c>
      <c r="H59" s="2" t="inlineStr">
        <is>
          <t>info@bouwkundigadviesburonijs.nl</t>
        </is>
      </c>
      <c r="I59" s="2" t="inlineStr">
        <is>
          <t>••••••87</t>
        </is>
      </c>
      <c r="J59" s="2" t="inlineStr">
        <is>
          <t>5</t>
        </is>
      </c>
      <c r="K59" s="2" t="inlineStr">
        <is>
          <t>2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0">
      <c r="A60" s="2" t="inlineStr">
        <is>
          <t>GLB-0059</t>
        </is>
      </c>
      <c r="B60" s="2" t="inlineStr">
        <is>
          <t>Netherlands</t>
        </is>
      </c>
      <c r="C60" s="2" t="inlineStr">
        <is>
          <t>ARC designstudio</t>
        </is>
      </c>
      <c r="D60" s="2" t="inlineStr">
        <is>
          <t>Interior architect office</t>
        </is>
      </c>
      <c r="E60" s="2" t="inlineStr">
        <is>
          <t>Kathodelaan 4, 5651 HC Eindhoven, Netherlands</t>
        </is>
      </c>
      <c r="F60" s="2" t="inlineStr">
        <is>
          <t>Kathodelaan 4, 5651 HC Eindhoven</t>
        </is>
      </c>
      <c r="G60" s="3" t="str">
        <f>HYPERLINK("https://www.arc-designstudio.nl/","https://www.arc-designstudio.nl/")</f>
        <v>https://www.arc-designstudio.nl/</v>
      </c>
      <c r="H60" s="2" t="inlineStr">
        <is>
          <t>info@arc-designstudio.nl</t>
        </is>
      </c>
      <c r="I60" s="2" t="inlineStr">
        <is>
          <t>••••••21</t>
        </is>
      </c>
      <c r="J60" s="2" t="inlineStr">
        <is>
          <t>0</t>
        </is>
      </c>
      <c r="K60" s="2" t="inlineStr">
        <is>
          <t>0</t>
        </is>
      </c>
      <c r="L60" s="2" t="inlineStr">
        <is>
          <t>LinkedIn, Instagram</t>
        </is>
      </c>
      <c r="M60" s="2" t="inlineStr">
        <is>
          <t>CONTACT_MASKED_IN_FREE_DEMO</t>
        </is>
      </c>
      <c r="N6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1">
      <c r="A61" s="2" t="inlineStr">
        <is>
          <t>GLB-0060</t>
        </is>
      </c>
      <c r="B61" s="2" t="inlineStr">
        <is>
          <t>Netherlands</t>
        </is>
      </c>
      <c r="C61" s="2" t="inlineStr">
        <is>
          <t>KroonBouwfysica Advies</t>
        </is>
      </c>
      <c r="D61" s="2" t="inlineStr">
        <is>
          <t>Engineering consultant</t>
        </is>
      </c>
      <c r="E61" s="2" t="inlineStr">
        <is>
          <t>Industrieweg 22, 9403 AA Assen, Netherlands</t>
        </is>
      </c>
      <c r="F61" s="2" t="inlineStr">
        <is>
          <t>Industrieweg 22, 9403 AA Assen</t>
        </is>
      </c>
      <c r="G61" s="3" t="str">
        <f>HYPERLINK("https://www.kroonbouwfysica-advies.nl/","https://www.kroonbouwfysica-advies.nl/")</f>
        <v>https://www.kroonbouwfysica-advies.nl/</v>
      </c>
      <c r="H61" s="2" t="inlineStr">
        <is>
          <t>info@kroonbouwfysica-advies.nl</t>
        </is>
      </c>
      <c r="I61" s="2" t="inlineStr">
        <is>
          <t>••••••20</t>
        </is>
      </c>
      <c r="J61" s="2" t="inlineStr">
        <is>
          <t>5</t>
        </is>
      </c>
      <c r="K61" s="2" t="inlineStr">
        <is>
          <t>1</t>
        </is>
      </c>
      <c r="L61" s="2" t="inlineStr">
        <is>
          <t>Corporate Web &amp; Registry</t>
        </is>
      </c>
      <c r="M61" s="2" t="inlineStr">
        <is>
          <t>CONTACT_MASKED_IN_FREE_DEMO</t>
        </is>
      </c>
      <c r="N6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2">
      <c r="A62" s="2" t="inlineStr">
        <is>
          <t>GLB-0061</t>
        </is>
      </c>
      <c r="B62" s="2" t="inlineStr">
        <is>
          <t>Norway</t>
        </is>
      </c>
      <c r="C62" s="2" t="inlineStr">
        <is>
          <t>Eiksenteret</t>
        </is>
      </c>
      <c r="D62" s="2" t="inlineStr">
        <is>
          <t>Agricultural machinery manufacturer</t>
        </is>
      </c>
      <c r="E62" s="2" t="inlineStr">
        <is>
          <t>Hagebyveien 40, 3734 Skien, Norway</t>
        </is>
      </c>
      <c r="F62" s="2" t="inlineStr">
        <is>
          <t>Hagebyveien 40, 3734 Skien</t>
        </is>
      </c>
      <c r="G62" s="3" t="str">
        <f>HYPERLINK("https://www.eiksenteret.no/finn-forhandler","https://www.eiksenteret.no/finn-forhandler")</f>
        <v>https://www.eiksenteret.no/finn-forhandler</v>
      </c>
      <c r="H62" s="2" t="inlineStr">
        <is>
          <t>info@eiksenteret.no</t>
        </is>
      </c>
      <c r="I62" s="2" t="inlineStr">
        <is>
          <t>••••••88</t>
        </is>
      </c>
      <c r="J62" s="2" t="inlineStr">
        <is>
          <t>4.2</t>
        </is>
      </c>
      <c r="K62" s="2" t="inlineStr">
        <is>
          <t>18</t>
        </is>
      </c>
      <c r="L62" s="2" t="inlineStr">
        <is>
          <t>Instagram, Facebook, YouTube</t>
        </is>
      </c>
      <c r="M62" s="2" t="inlineStr">
        <is>
          <t>CONTACT_MASKED_IN_FREE_DEMO</t>
        </is>
      </c>
      <c r="N6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3">
      <c r="A63" s="2" t="inlineStr">
        <is>
          <t>GLB-0062</t>
        </is>
      </c>
      <c r="B63" s="2" t="inlineStr">
        <is>
          <t>Norway</t>
        </is>
      </c>
      <c r="C63" s="2" t="inlineStr">
        <is>
          <t>Agriculture Northwest</t>
        </is>
      </c>
      <c r="D63" s="2" t="inlineStr">
        <is>
          <t>Agricultural service</t>
        </is>
      </c>
      <c r="E63" s="2" t="inlineStr">
        <is>
          <t>Fannestrandvegen 63, 6415 Molde, Norway</t>
        </is>
      </c>
      <c r="F63" s="2" t="inlineStr">
        <is>
          <t>Fannestrandvegen 63, 6415 Molde</t>
        </is>
      </c>
      <c r="G63" s="3" t="str">
        <f>HYPERLINK("https://landbruknordvest.no/","https://landbruknordvest.no/")</f>
        <v>https://landbruknordvest.no/</v>
      </c>
      <c r="H63" s="2" t="inlineStr">
        <is>
          <t>info@landbruknordvest.no</t>
        </is>
      </c>
      <c r="I63" s="2" t="inlineStr">
        <is>
          <t>••••••00</t>
        </is>
      </c>
      <c r="J63" s="2" t="inlineStr">
        <is>
          <t>0</t>
        </is>
      </c>
      <c r="K63" s="2" t="inlineStr">
        <is>
          <t>0</t>
        </is>
      </c>
      <c r="L63" s="2" t="inlineStr">
        <is>
          <t>Corporate Web &amp; Registry</t>
        </is>
      </c>
      <c r="M63" s="2" t="inlineStr">
        <is>
          <t>CONTACT_MASKED_IN_FREE_DEMO</t>
        </is>
      </c>
      <c r="N6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4">
      <c r="A64" s="2" t="inlineStr">
        <is>
          <t>GLB-0063</t>
        </is>
      </c>
      <c r="B64" s="2" t="inlineStr">
        <is>
          <t>Norway</t>
        </is>
      </c>
      <c r="C64" s="2" t="inlineStr">
        <is>
          <t>Selsvik gard</t>
        </is>
      </c>
      <c r="D64" s="2" t="inlineStr">
        <is>
          <t>Farm</t>
        </is>
      </c>
      <c r="E64" s="2" t="inlineStr">
        <is>
          <t>Kismulvegen 187, 5243 Fana, Norway</t>
        </is>
      </c>
      <c r="F64" s="2" t="inlineStr">
        <is>
          <t>Kismulvegen 187, 5243 Fana</t>
        </is>
      </c>
      <c r="G64" s="3" t="str">
        <f>HYPERLINK("http://selsvikgard.no/kontakt-oss/","http://selsvikgard.no/kontakt-oss/")</f>
        <v>http://selsvikgard.no/kontakt-oss/</v>
      </c>
      <c r="H64" s="2" t="inlineStr">
        <is>
          <t>info@selsvikgard.no</t>
        </is>
      </c>
      <c r="I64" s="2" t="inlineStr">
        <is>
          <t>••••••88</t>
        </is>
      </c>
      <c r="J64" s="2" t="inlineStr">
        <is>
          <t>4</t>
        </is>
      </c>
      <c r="K64" s="2" t="inlineStr">
        <is>
          <t>1</t>
        </is>
      </c>
      <c r="L64" s="2" t="inlineStr">
        <is>
          <t>Corporate Web &amp; Registry</t>
        </is>
      </c>
      <c r="M64" s="2" t="inlineStr">
        <is>
          <t>CONTACT_MASKED_IN_FREE_DEMO</t>
        </is>
      </c>
      <c r="N6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5">
      <c r="A65" s="2" t="inlineStr">
        <is>
          <t>GLB-0064</t>
        </is>
      </c>
      <c r="B65" s="2" t="inlineStr">
        <is>
          <t>Norway</t>
        </is>
      </c>
      <c r="C65" s="2" t="inlineStr">
        <is>
          <t>Nordic Halibut AS</t>
        </is>
      </c>
      <c r="D65" s="2" t="inlineStr">
        <is>
          <t>Fish farm</t>
        </is>
      </c>
      <c r="E65" s="2" t="inlineStr">
        <is>
          <t>Strandgaten 223, 5004 Bergen, Norway</t>
        </is>
      </c>
      <c r="F65" s="2" t="inlineStr">
        <is>
          <t>Strandgaten 223, 5004 Bergen</t>
        </is>
      </c>
      <c r="G65" s="3" t="str">
        <f>HYPERLINK("http://www.nordichalibut.no/","http://www.nordichalibut.no/")</f>
        <v>http://www.nordichalibut.no/</v>
      </c>
      <c r="H65" s="2" t="inlineStr">
        <is>
          <t>info@nordichalibut.no</t>
        </is>
      </c>
      <c r="I65" s="2" t="inlineStr">
        <is>
          <t>••••••90</t>
        </is>
      </c>
      <c r="J65" s="2" t="inlineStr">
        <is>
          <t>0</t>
        </is>
      </c>
      <c r="K65" s="2" t="inlineStr">
        <is>
          <t>0</t>
        </is>
      </c>
      <c r="L65" s="2" t="inlineStr">
        <is>
          <t>LinkedIn, Instagram, Facebook</t>
        </is>
      </c>
      <c r="M65" s="2" t="inlineStr">
        <is>
          <t>CONTACT_MASKED_IN_FREE_DEMO</t>
        </is>
      </c>
      <c r="N6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6">
      <c r="A66" s="2" t="inlineStr">
        <is>
          <t>GLB-0065</t>
        </is>
      </c>
      <c r="B66" s="2" t="inlineStr">
        <is>
          <t>Poland</t>
        </is>
      </c>
      <c r="C66" s="2" t="inlineStr">
        <is>
          <t>Agrihandler autoryzowany dealer i importer maszyn rolniczych</t>
        </is>
      </c>
      <c r="D66" s="2" t="inlineStr">
        <is>
          <t>Agricultural service</t>
        </is>
      </c>
      <c r="E66" s="2" t="inlineStr">
        <is>
          <t>Wapienna 6, 87-100 Torun, Poland</t>
        </is>
      </c>
      <c r="F66" s="2" t="inlineStr">
        <is>
          <t>Wapienna 6, 87-100 Torun</t>
        </is>
      </c>
      <c r="G66" s="3" t="str">
        <f>HYPERLINK("https://agrihandler.pl/","https://agrihandler.pl/")</f>
        <v>https://agrihandler.pl/</v>
      </c>
      <c r="H66" s="2" t="inlineStr">
        <is>
          <t>info@agrihandler.pl</t>
        </is>
      </c>
      <c r="I66" s="2" t="inlineStr">
        <is>
          <t>••••••08</t>
        </is>
      </c>
      <c r="J66" s="2" t="inlineStr">
        <is>
          <t>3.7</t>
        </is>
      </c>
      <c r="K66" s="2" t="inlineStr">
        <is>
          <t>6</t>
        </is>
      </c>
      <c r="L66" s="2" t="inlineStr">
        <is>
          <t>LinkedIn, Instagram, Facebook, YouTube</t>
        </is>
      </c>
      <c r="M66" s="2" t="inlineStr">
        <is>
          <t>CONTACT_MASKED_IN_FREE_DEMO</t>
        </is>
      </c>
      <c r="N6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7">
      <c r="A67" s="2" t="inlineStr">
        <is>
          <t>GLB-0066</t>
        </is>
      </c>
      <c r="B67" s="2" t="inlineStr">
        <is>
          <t>Poland</t>
        </is>
      </c>
      <c r="C67" s="2" t="inlineStr">
        <is>
          <t>Torun PLANET ZOO Pet Store</t>
        </is>
      </c>
      <c r="D67" s="2" t="inlineStr">
        <is>
          <t>Pet store</t>
        </is>
      </c>
      <c r="E67" s="2" t="inlineStr">
        <is>
          <t>Zwirki i Wigury 71, 87-100 Torun, Poland</t>
        </is>
      </c>
      <c r="F67" s="2" t="inlineStr">
        <is>
          <t>Zwirki i Wigury 71, 87-100 Torun</t>
        </is>
      </c>
      <c r="G67" s="3" t="str">
        <f>HYPERLINK("https://planetazoo-torun.pl/","https://planetazoo-torun.pl/")</f>
        <v>https://planetazoo-torun.pl/</v>
      </c>
      <c r="H67" s="2" t="inlineStr">
        <is>
          <t>info@planetazoo-torun.pl</t>
        </is>
      </c>
      <c r="I67" s="2" t="inlineStr">
        <is>
          <t>••••••37</t>
        </is>
      </c>
      <c r="J67" s="2" t="inlineStr">
        <is>
          <t>4.8</t>
        </is>
      </c>
      <c r="K67" s="2" t="inlineStr">
        <is>
          <t>239</t>
        </is>
      </c>
      <c r="L67" s="2" t="inlineStr">
        <is>
          <t>Instagram, Facebook</t>
        </is>
      </c>
      <c r="M67" s="2" t="inlineStr">
        <is>
          <t>CONTACT_MASKED_IN_FREE_DEMO</t>
        </is>
      </c>
      <c r="N6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8">
      <c r="A68" s="2" t="inlineStr">
        <is>
          <t>GLB-0067</t>
        </is>
      </c>
      <c r="B68" s="2" t="inlineStr">
        <is>
          <t>Poland</t>
        </is>
      </c>
      <c r="C68" s="2" t="inlineStr">
        <is>
          <t>Tradycyjne polskie wina owocowe - Pravincja winiarnia</t>
        </is>
      </c>
      <c r="D68" s="2" t="inlineStr">
        <is>
          <t>Winery</t>
        </is>
      </c>
      <c r="E68" s="2" t="inlineStr">
        <is>
          <t>Torunska 126b, 87-165 Wielka Nieszawka, Poland</t>
        </is>
      </c>
      <c r="F68" s="2" t="inlineStr">
        <is>
          <t>Torunska 126b, 87-165 Wielka Nieszawka</t>
        </is>
      </c>
      <c r="G68" s="3" t="str">
        <f>HYPERLINK("https://www.pravincja.pl/","https://www.pravincja.pl/")</f>
        <v>https://www.pravincja.pl/</v>
      </c>
      <c r="H68" s="2" t="inlineStr">
        <is>
          <t>info@pravincja.pl</t>
        </is>
      </c>
      <c r="I68" s="2" t="inlineStr">
        <is>
          <t>••••••23</t>
        </is>
      </c>
      <c r="J68" s="2" t="inlineStr">
        <is>
          <t>4.8</t>
        </is>
      </c>
      <c r="K68" s="2" t="inlineStr">
        <is>
          <t>18</t>
        </is>
      </c>
      <c r="L68" s="2" t="inlineStr">
        <is>
          <t>Instagram, Facebook</t>
        </is>
      </c>
      <c r="M68" s="2" t="inlineStr">
        <is>
          <t>CONTACT_MASKED_IN_FREE_DEMO</t>
        </is>
      </c>
      <c r="N6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69">
      <c r="A69" s="2" t="inlineStr">
        <is>
          <t>GLB-0068</t>
        </is>
      </c>
      <c r="B69" s="2" t="inlineStr">
        <is>
          <t>Poland</t>
        </is>
      </c>
      <c r="C69" s="2" t="inlineStr">
        <is>
          <t>ABB</t>
        </is>
      </c>
      <c r="D69" s="2" t="inlineStr">
        <is>
          <t>Industrial equipment supplier</t>
        </is>
      </c>
      <c r="E69" s="2" t="inlineStr">
        <is>
          <t>Krolewiecka 11, 82-300 Elblag, Poland</t>
        </is>
      </c>
      <c r="F69" s="2" t="inlineStr">
        <is>
          <t>Krolewiecka 11, 82-300 Elblag</t>
        </is>
      </c>
      <c r="G69" s="3" t="str">
        <f>HYPERLINK("https://new.abb.com/pl","https://new.abb.com/pl")</f>
        <v>https://new.abb.com/pl</v>
      </c>
      <c r="H69" s="2" t="inlineStr">
        <is>
          <t>info@new.abb.com</t>
        </is>
      </c>
      <c r="I69" s="2" t="inlineStr">
        <is>
          <t>••••••77</t>
        </is>
      </c>
      <c r="J69" s="2" t="inlineStr">
        <is>
          <t>0</t>
        </is>
      </c>
      <c r="K69" s="2" t="inlineStr">
        <is>
          <t>0</t>
        </is>
      </c>
      <c r="L69" s="2" t="inlineStr">
        <is>
          <t>Corporate Web &amp; Registry</t>
        </is>
      </c>
      <c r="M69" s="2" t="inlineStr">
        <is>
          <t>CONTACT_MASKED_IN_FREE_DEMO</t>
        </is>
      </c>
      <c r="N6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0">
      <c r="A70" s="2" t="inlineStr">
        <is>
          <t>GLB-0069</t>
        </is>
      </c>
      <c r="B70" s="2" t="inlineStr">
        <is>
          <t>Portugal</t>
        </is>
      </c>
      <c r="C70" s="2" t="inlineStr">
        <is>
          <t>mo.a | architects &amp; partners</t>
        </is>
      </c>
      <c r="D70" s="2" t="inlineStr">
        <is>
          <t>Architect</t>
        </is>
      </c>
      <c r="E70" s="2" t="inlineStr">
        <is>
          <t>R. Varandas p/ o Mar 26, 2970-693 Sesimbra, Portugal</t>
        </is>
      </c>
      <c r="F70" s="2" t="inlineStr">
        <is>
          <t>R. Varandas p/ o Mar 26, 2970-693 Sesimbra</t>
        </is>
      </c>
      <c r="G70" s="3" t="str">
        <f>HYPERLINK("https://www.moa-architects.com/","https://www.moa-architects.com/")</f>
        <v>https://www.moa-architects.com/</v>
      </c>
      <c r="H70" s="2" t="inlineStr">
        <is>
          <t>info@moa-architects.com</t>
        </is>
      </c>
      <c r="I70" s="2" t="inlineStr">
        <is>
          <t>••••••45</t>
        </is>
      </c>
      <c r="J70" s="2" t="inlineStr">
        <is>
          <t>0</t>
        </is>
      </c>
      <c r="K70" s="2" t="inlineStr">
        <is>
          <t>0</t>
        </is>
      </c>
      <c r="L70" s="2" t="inlineStr">
        <is>
          <t>Instagram, Facebook</t>
        </is>
      </c>
      <c r="M70" s="2" t="inlineStr">
        <is>
          <t>CONTACT_MASKED_IN_FREE_DEMO</t>
        </is>
      </c>
      <c r="N7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1">
      <c r="A71" s="2" t="inlineStr">
        <is>
          <t>GLB-0070</t>
        </is>
      </c>
      <c r="B71" s="2" t="inlineStr">
        <is>
          <t>Portugal</t>
        </is>
      </c>
      <c r="C71" s="2" t="inlineStr">
        <is>
          <t>atelier Jordana Tome Vitor Quaresma</t>
        </is>
      </c>
      <c r="D71" s="2" t="inlineStr">
        <is>
          <t>Architect</t>
        </is>
      </c>
      <c r="E71" s="2" t="inlineStr">
        <is>
          <t>Av. Luisa Todi 124 A, 2900-450 Setubal, Portugal</t>
        </is>
      </c>
      <c r="F71" s="2" t="inlineStr">
        <is>
          <t>Av. Luisa Todi 124 A, 2900-450 Setubal</t>
        </is>
      </c>
      <c r="G71" s="3" t="str">
        <f>HYPERLINK("https://www.jtvq-atelier.com/","https://www.jtvq-atelier.com/")</f>
        <v>https://www.jtvq-atelier.com/</v>
      </c>
      <c r="H71" s="2" t="inlineStr">
        <is>
          <t>info@jtvq-atelier.com</t>
        </is>
      </c>
      <c r="I71" s="2" t="inlineStr">
        <is>
          <t>••••••87</t>
        </is>
      </c>
      <c r="J71" s="2" t="inlineStr">
        <is>
          <t>0</t>
        </is>
      </c>
      <c r="K71" s="2" t="inlineStr">
        <is>
          <t>0</t>
        </is>
      </c>
      <c r="L71" s="2" t="inlineStr">
        <is>
          <t>Corporate Web &amp; Registry</t>
        </is>
      </c>
      <c r="M71" s="2" t="inlineStr">
        <is>
          <t>CONTACT_MASKED_IN_FREE_DEMO</t>
        </is>
      </c>
      <c r="N7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2">
      <c r="A72" s="2" t="inlineStr">
        <is>
          <t>GLB-0071</t>
        </is>
      </c>
      <c r="B72" s="2" t="inlineStr">
        <is>
          <t>Portugal</t>
        </is>
      </c>
      <c r="C72" s="2" t="inlineStr">
        <is>
          <t>Sabrab</t>
        </is>
      </c>
      <c r="D72" s="2" t="inlineStr">
        <is>
          <t>Architect</t>
        </is>
      </c>
      <c r="E72" s="2" t="inlineStr">
        <is>
          <t>Alameda dos Oceanos 61 0.1, 1990-208 Lisboa, Portugal</t>
        </is>
      </c>
      <c r="F72" s="2" t="inlineStr">
        <is>
          <t>Alameda dos Oceanos 61 0.1, 1990-208 Lisboa</t>
        </is>
      </c>
      <c r="G72" s="3" t="str">
        <f>HYPERLINK("https://www.sabrab.com/","https://www.sabrab.com/")</f>
        <v>https://www.sabrab.com/</v>
      </c>
      <c r="H72" s="2" t="inlineStr">
        <is>
          <t>info@sabrab.com</t>
        </is>
      </c>
      <c r="I72" s="2" t="inlineStr">
        <is>
          <t>••••••35</t>
        </is>
      </c>
      <c r="J72" s="2" t="inlineStr">
        <is>
          <t>4.5</t>
        </is>
      </c>
      <c r="K72" s="2" t="inlineStr">
        <is>
          <t>13</t>
        </is>
      </c>
      <c r="L72" s="2" t="inlineStr">
        <is>
          <t>LinkedIn, Instagram, Facebook</t>
        </is>
      </c>
      <c r="M72" s="2" t="inlineStr">
        <is>
          <t>CONTACT_MASKED_IN_FREE_DEMO</t>
        </is>
      </c>
      <c r="N7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3">
      <c r="A73" s="2" t="inlineStr">
        <is>
          <t>GLB-0072</t>
        </is>
      </c>
      <c r="B73" s="2" t="inlineStr">
        <is>
          <t>Portugal</t>
        </is>
      </c>
      <c r="C73" s="2" t="inlineStr">
        <is>
          <t>PILAR STICHINI VILELA ARQUITETOS</t>
        </is>
      </c>
      <c r="D73" s="2" t="inlineStr">
        <is>
          <t>Architect</t>
        </is>
      </c>
      <c r="E73" s="2" t="inlineStr">
        <is>
          <t>R. Teixeira de Pascoais 21 5o, 1700-364 Lisboa, Portugal</t>
        </is>
      </c>
      <c r="F73" s="2" t="inlineStr">
        <is>
          <t>R. Teixeira de Pascoais 21 5o, 1700-364 Lisboa</t>
        </is>
      </c>
      <c r="G73" s="3" t="str">
        <f>HYPERLINK("http://www.psvarq.com/","http://www.psvarq.com/")</f>
        <v>http://www.psvarq.com/</v>
      </c>
      <c r="H73" s="2" t="inlineStr">
        <is>
          <t>info@psvarq.com</t>
        </is>
      </c>
      <c r="I73" s="2" t="inlineStr">
        <is>
          <t>••••••00</t>
        </is>
      </c>
      <c r="J73" s="2" t="inlineStr">
        <is>
          <t>5</t>
        </is>
      </c>
      <c r="K73" s="2" t="inlineStr">
        <is>
          <t>3</t>
        </is>
      </c>
      <c r="L73" s="2" t="inlineStr">
        <is>
          <t>LinkedIn</t>
        </is>
      </c>
      <c r="M73" s="2" t="inlineStr">
        <is>
          <t>CONTACT_MASKED_IN_FREE_DEMO</t>
        </is>
      </c>
      <c r="N7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4">
      <c r="A74" s="2" t="inlineStr">
        <is>
          <t>GLB-0073</t>
        </is>
      </c>
      <c r="B74" s="2" t="inlineStr">
        <is>
          <t>Romania</t>
        </is>
      </c>
      <c r="C74" s="2" t="inlineStr">
        <is>
          <t>Agroland Baicoi</t>
        </is>
      </c>
      <c r="D74" s="2" t="inlineStr">
        <is>
          <t>Farm shop</t>
        </is>
      </c>
      <c r="E74" s="2" t="inlineStr">
        <is>
          <t>Strada Republicii nr. 93, Baicoi 105200, Romania</t>
        </is>
      </c>
      <c r="F74" s="2" t="inlineStr">
        <is>
          <t>Strada Republicii nr. 93, Baicoi 105200</t>
        </is>
      </c>
      <c r="G74" s="3" t="str">
        <f>HYPERLINK("http://www.agroland.ro/","http://www.agroland.ro/")</f>
        <v>http://www.agroland.ro/</v>
      </c>
      <c r="H74" s="2" t="inlineStr">
        <is>
          <t>info@agroland.ro</t>
        </is>
      </c>
      <c r="I74" s="2" t="inlineStr">
        <is>
          <t>••••••05</t>
        </is>
      </c>
      <c r="J74" s="2" t="inlineStr">
        <is>
          <t>3.6</t>
        </is>
      </c>
      <c r="K74" s="2" t="inlineStr">
        <is>
          <t>72</t>
        </is>
      </c>
      <c r="L74" s="2" t="inlineStr">
        <is>
          <t>LinkedIn, Instagram, Facebook, YouTube</t>
        </is>
      </c>
      <c r="M74" s="2" t="inlineStr">
        <is>
          <t>CONTACT_MASKED_IN_FREE_DEMO</t>
        </is>
      </c>
      <c r="N7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5">
      <c r="A75" s="2" t="inlineStr">
        <is>
          <t>GLB-0074</t>
        </is>
      </c>
      <c r="B75" s="2" t="inlineStr">
        <is>
          <t>Romania</t>
        </is>
      </c>
      <c r="C75" s="2" t="inlineStr">
        <is>
          <t>Agora Robotics</t>
        </is>
      </c>
      <c r="D75" s="2" t="inlineStr">
        <is>
          <t>Factory equipment supplier</t>
        </is>
      </c>
      <c r="E75" s="2" t="inlineStr">
        <is>
          <t>Begoniei, Baicoi 105200, Romania</t>
        </is>
      </c>
      <c r="F75" s="2" t="inlineStr">
        <is>
          <t>Begoniei, Baicoi 105200</t>
        </is>
      </c>
      <c r="G75" s="3" t="str">
        <f>HYPERLINK("https://www.agorarobotics.com/","https://www.agorarobotics.com/")</f>
        <v>https://www.agorarobotics.com/</v>
      </c>
      <c r="H75" s="2" t="inlineStr">
        <is>
          <t>info@agorarobotics.com</t>
        </is>
      </c>
      <c r="I75" s="2" t="inlineStr">
        <is>
          <t>••••••00</t>
        </is>
      </c>
      <c r="J75" s="2" t="inlineStr">
        <is>
          <t>0</t>
        </is>
      </c>
      <c r="K75" s="2" t="inlineStr">
        <is>
          <t>0</t>
        </is>
      </c>
      <c r="L75" s="2" t="inlineStr">
        <is>
          <t>LinkedIn, Facebook, X/Twitter</t>
        </is>
      </c>
      <c r="M75" s="2" t="inlineStr">
        <is>
          <t>CONTACT_MASKED_IN_FREE_DEMO</t>
        </is>
      </c>
      <c r="N7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6">
      <c r="A76" s="2" t="inlineStr">
        <is>
          <t>GLB-0075</t>
        </is>
      </c>
      <c r="B76" s="2" t="inlineStr">
        <is>
          <t>Romania</t>
        </is>
      </c>
      <c r="C76" s="2" t="inlineStr">
        <is>
          <t>Radu Braileanu - Mobila la comanda Prahova</t>
        </is>
      </c>
      <c r="D76" s="2" t="inlineStr">
        <is>
          <t>Furniture maker</t>
        </is>
      </c>
      <c r="E76" s="2" t="inlineStr">
        <is>
          <t>Strada Prahovei 36, Plopeni 105900, Romania</t>
        </is>
      </c>
      <c r="F76" s="2" t="inlineStr">
        <is>
          <t>Strada Prahovei 36, Plopeni 105900</t>
        </is>
      </c>
      <c r="G76" s="3" t="str">
        <f>HYPERLINK("https://mobilierdinlemn.wordpress.com/","https://mobilierdinlemn.wordpress.com/")</f>
        <v>https://mobilierdinlemn.wordpress.com/</v>
      </c>
      <c r="H76" s="2" t="inlineStr">
        <is>
          <t>info@mobilierdinlemn.wordpress.com</t>
        </is>
      </c>
      <c r="I76" s="2" t="inlineStr">
        <is>
          <t>••••••55</t>
        </is>
      </c>
      <c r="J76" s="2" t="inlineStr">
        <is>
          <t>0</t>
        </is>
      </c>
      <c r="K76" s="2" t="inlineStr">
        <is>
          <t>0</t>
        </is>
      </c>
      <c r="L76" s="2" t="inlineStr">
        <is>
          <t>Corporate Web &amp; Registry</t>
        </is>
      </c>
      <c r="M76" s="2" t="inlineStr">
        <is>
          <t>CONTACT_MASKED_IN_FREE_DEMO</t>
        </is>
      </c>
      <c r="N7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7">
      <c r="A77" s="2" t="inlineStr">
        <is>
          <t>GLB-0076</t>
        </is>
      </c>
      <c r="B77" s="2" t="inlineStr">
        <is>
          <t>Romania</t>
        </is>
      </c>
      <c r="C77" s="2" t="inlineStr">
        <is>
          <t>IONEDA Carmangerie</t>
        </is>
      </c>
      <c r="D77" s="2" t="inlineStr">
        <is>
          <t>Butcher shop</t>
        </is>
      </c>
      <c r="E77" s="2" t="inlineStr">
        <is>
          <t>Bloc 19, Calea Cisnadiei 86, Sibiu 550394, Romania</t>
        </is>
      </c>
      <c r="F77" s="2" t="inlineStr">
        <is>
          <t>Calea Cisnadiei 86, Sibiu 550394</t>
        </is>
      </c>
      <c r="G77" s="3" t="str">
        <f>HYPERLINK("https://ioneda.ro/","https://ioneda.ro/")</f>
        <v>https://ioneda.ro/</v>
      </c>
      <c r="H77" s="2" t="inlineStr">
        <is>
          <t>info@ioneda.ro</t>
        </is>
      </c>
      <c r="I77" s="2" t="inlineStr">
        <is>
          <t>••••••21</t>
        </is>
      </c>
      <c r="J77" s="2" t="inlineStr">
        <is>
          <t>4</t>
        </is>
      </c>
      <c r="K77" s="2" t="inlineStr">
        <is>
          <t>37</t>
        </is>
      </c>
      <c r="L77" s="2" t="inlineStr">
        <is>
          <t>Instagram, Facebook</t>
        </is>
      </c>
      <c r="M77" s="2" t="inlineStr">
        <is>
          <t>CONTACT_MASKED_IN_FREE_DEMO</t>
        </is>
      </c>
      <c r="N7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8">
      <c r="A78" s="2" t="inlineStr">
        <is>
          <t>GLB-0077</t>
        </is>
      </c>
      <c r="B78" s="2" t="inlineStr">
        <is>
          <t>Slovakia</t>
        </is>
      </c>
      <c r="C78" s="2" t="inlineStr">
        <is>
          <t>TOROS s.r.o.</t>
        </is>
      </c>
      <c r="D78" s="2" t="inlineStr">
        <is>
          <t>Obrábacie stroje</t>
        </is>
      </c>
      <c r="E78" s="2" t="inlineStr">
        <is>
          <t>Adamovské Kochanovce 184</t>
        </is>
      </c>
      <c r="F78" s="2" t="inlineStr">
        <is>
          <t>91305 Adamovské Kochanovce</t>
        </is>
      </c>
      <c r="G78" s="3" t="str">
        <f>HYPERLINK("http://www.toros.sk","http://www.toros.sk")</f>
        <v>http://www.toros.sk</v>
      </c>
      <c r="H78" s="2" t="inlineStr">
        <is>
          <t>info@toros.sk</t>
        </is>
      </c>
      <c r="I78" s="2" t="inlineStr">
        <is>
          <t>••••••••••94</t>
        </is>
      </c>
      <c r="J78" s="2" t="inlineStr">
        <is>
          <t>Verified</t>
        </is>
      </c>
      <c r="K78" s="2" t="inlineStr">
        <is>
          <t>Verified Registry</t>
        </is>
      </c>
      <c r="L78" s="2" t="inlineStr">
        <is>
          <t>National Registry &amp; Web</t>
        </is>
      </c>
      <c r="M78" s="2" t="inlineStr">
        <is>
          <t>CONTACT_MASKED_IN_FREE_DEMO</t>
        </is>
      </c>
      <c r="N7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79">
      <c r="A79" s="2" t="inlineStr">
        <is>
          <t>GLB-0078</t>
        </is>
      </c>
      <c r="B79" s="2" t="inlineStr">
        <is>
          <t>Slovakia</t>
        </is>
      </c>
      <c r="C79" s="2" t="inlineStr">
        <is>
          <t>Belleza s.r.o.</t>
        </is>
      </c>
      <c r="D79" s="2" t="inlineStr">
        <is>
          <t>Chirurgia</t>
        </is>
      </c>
      <c r="E79" s="2" t="inlineStr">
        <is>
          <t>Pod Záhradami 103</t>
        </is>
      </c>
      <c r="F79" s="2" t="inlineStr">
        <is>
          <t>95153 Babindol</t>
        </is>
      </c>
      <c r="G79" s="3" t="str">
        <f>HYPERLINK("http://belleza-centrum.com","http://belleza-centrum.com")</f>
        <v>http://belleza-centrum.com</v>
      </c>
      <c r="H79" s="2" t="inlineStr">
        <is>
          <t>info@belleza-centrum.com</t>
        </is>
      </c>
      <c r="I79" s="2" t="inlineStr">
        <is>
          <t>••••••••••20</t>
        </is>
      </c>
      <c r="J79" s="2" t="inlineStr">
        <is>
          <t>Verified</t>
        </is>
      </c>
      <c r="K79" s="2" t="inlineStr">
        <is>
          <t>Verified Registry</t>
        </is>
      </c>
      <c r="L79" s="2" t="inlineStr">
        <is>
          <t>National Registry &amp; Web</t>
        </is>
      </c>
      <c r="M79" s="2" t="inlineStr">
        <is>
          <t>CONTACT_MASKED_IN_FREE_DEMO</t>
        </is>
      </c>
      <c r="N7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0">
      <c r="A80" s="2" t="inlineStr">
        <is>
          <t>GLB-0079</t>
        </is>
      </c>
      <c r="B80" s="2" t="inlineStr">
        <is>
          <t>Slovakia</t>
        </is>
      </c>
      <c r="C80" s="2" t="inlineStr">
        <is>
          <t>DREMONT, spol. s r.o.</t>
        </is>
      </c>
      <c r="D80" s="2" t="inlineStr">
        <is>
          <t>Hotely</t>
        </is>
      </c>
      <c r="E80" s="2" t="inlineStr">
        <is>
          <t>Družstevná 98</t>
        </is>
      </c>
      <c r="F80" s="2" t="inlineStr">
        <is>
          <t>97632 Badín</t>
        </is>
      </c>
      <c r="G80" s="3" t="str">
        <f>HYPERLINK("http://www.dremont.sk","http://www.dremont.sk")</f>
        <v>http://www.dremont.sk</v>
      </c>
      <c r="H80" s="2" t="inlineStr">
        <is>
          <t>info@dremont.sk</t>
        </is>
      </c>
      <c r="I80" s="2" t="inlineStr">
        <is>
          <t>••••••••••76</t>
        </is>
      </c>
      <c r="J80" s="2" t="inlineStr">
        <is>
          <t>Verified</t>
        </is>
      </c>
      <c r="K80" s="2" t="inlineStr">
        <is>
          <t>Verified Registry</t>
        </is>
      </c>
      <c r="L80" s="2" t="inlineStr">
        <is>
          <t>National Registry &amp; Web</t>
        </is>
      </c>
      <c r="M80" s="2" t="inlineStr">
        <is>
          <t>CONTACT_MASKED_IN_FREE_DEMO</t>
        </is>
      </c>
      <c r="N8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1">
      <c r="A81" s="2" t="inlineStr">
        <is>
          <t>GLB-0080</t>
        </is>
      </c>
      <c r="B81" s="2" t="inlineStr">
        <is>
          <t>Slovakia</t>
        </is>
      </c>
      <c r="C81" s="2" t="inlineStr">
        <is>
          <t>OBEC BADÍN</t>
        </is>
      </c>
      <c r="D81" s="2" t="inlineStr">
        <is>
          <t>Divadlá</t>
        </is>
      </c>
      <c r="E81" s="2" t="inlineStr">
        <is>
          <t>Sládkovicova 4</t>
        </is>
      </c>
      <c r="F81" s="2" t="inlineStr">
        <is>
          <t>97632 Badín</t>
        </is>
      </c>
      <c r="G81" s="3" t="str">
        <f>HYPERLINK("http://www.obecbadin.sk","http://www.obecbadin.sk")</f>
        <v>http://www.obecbadin.sk</v>
      </c>
      <c r="H81" s="2" t="inlineStr">
        <is>
          <t>info@obecbadin.sk</t>
        </is>
      </c>
      <c r="I81" s="2" t="inlineStr">
        <is>
          <t>••••••••••92</t>
        </is>
      </c>
      <c r="J81" s="2" t="inlineStr">
        <is>
          <t>Verified</t>
        </is>
      </c>
      <c r="K81" s="2" t="inlineStr">
        <is>
          <t>Verified Registry</t>
        </is>
      </c>
      <c r="L81" s="2" t="inlineStr">
        <is>
          <t>National Registry &amp; Web</t>
        </is>
      </c>
      <c r="M81" s="2" t="inlineStr">
        <is>
          <t>CONTACT_MASKED_IN_FREE_DEMO</t>
        </is>
      </c>
      <c r="N8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2">
      <c r="A82" s="2" t="inlineStr">
        <is>
          <t>GLB-0081</t>
        </is>
      </c>
      <c r="B82" s="2" t="inlineStr">
        <is>
          <t>Spain</t>
        </is>
      </c>
      <c r="C82" s="2" t="inlineStr">
        <is>
          <t>Quiron Abogados &amp; Asesores</t>
        </is>
      </c>
      <c r="D82" s="2" t="inlineStr">
        <is>
          <t>Abogado</t>
        </is>
      </c>
      <c r="E82" s="2" t="inlineStr">
        <is>
          <t>viviendas 4, Calle Gomez Pimentel, 7, Portal A, y 5A, 38430 Icod de los Vinos, Santa Cruz de Tenerife</t>
        </is>
      </c>
      <c r="F82" s="2" t="inlineStr">
        <is>
          <t>38430 Icod de los Vinos, Santa Cruz de Tenerife</t>
        </is>
      </c>
      <c r="G82" s="3" t="str">
        <f>HYPERLINK("http://www.quironabogados.com/","http://www.quironabogados.com/")</f>
        <v>http://www.quironabogados.com/</v>
      </c>
      <c r="H82" s="2" t="inlineStr">
        <is>
          <t>info@quironabogados.com</t>
        </is>
      </c>
      <c r="I82" s="2" t="inlineStr">
        <is>
          <t>••••••96</t>
        </is>
      </c>
      <c r="J82" s="2" t="inlineStr">
        <is>
          <t>4.8</t>
        </is>
      </c>
      <c r="K82" s="2" t="inlineStr">
        <is>
          <t>8</t>
        </is>
      </c>
      <c r="L82" s="2" t="inlineStr">
        <is>
          <t>LinkedIn, Instagram, Facebook, YouTube</t>
        </is>
      </c>
      <c r="M82" s="2" t="inlineStr">
        <is>
          <t>CONTACT_MASKED_IN_FREE_DEMO</t>
        </is>
      </c>
      <c r="N8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3">
      <c r="A83" s="2" t="inlineStr">
        <is>
          <t>GLB-0082</t>
        </is>
      </c>
      <c r="B83" s="2" t="inlineStr">
        <is>
          <t>Spain</t>
        </is>
      </c>
      <c r="C83" s="2" t="inlineStr">
        <is>
          <t>Begona Gonzalez Martinez</t>
        </is>
      </c>
      <c r="D83" s="2" t="inlineStr">
        <is>
          <t>Abogado</t>
        </is>
      </c>
      <c r="E83" s="2" t="inlineStr">
        <is>
          <t>C. Rey Alhamar, 3, ENTPL-B, 23007 Jaen</t>
        </is>
      </c>
      <c r="F83" s="2" t="inlineStr">
        <is>
          <t>ENTPL-B, 23007 Jaen</t>
        </is>
      </c>
      <c r="G83" s="3" t="str">
        <f>HYPERLINK("http://www.begonagonzalezabogado.es/","http://www.begonagonzalezabogado.es/")</f>
        <v>http://www.begonagonzalezabogado.es/</v>
      </c>
      <c r="H83" s="2" t="inlineStr">
        <is>
          <t>info@begonagonzalezabogado.es</t>
        </is>
      </c>
      <c r="I83" s="2" t="inlineStr">
        <is>
          <t>••••••05</t>
        </is>
      </c>
      <c r="J83" s="2" t="inlineStr">
        <is>
          <t>3.4</t>
        </is>
      </c>
      <c r="K83" s="2" t="inlineStr">
        <is>
          <t>10</t>
        </is>
      </c>
      <c r="L83" s="2" t="inlineStr">
        <is>
          <t>Corporate Web &amp; Registry</t>
        </is>
      </c>
      <c r="M83" s="2" t="inlineStr">
        <is>
          <t>CONTACT_MASKED_IN_FREE_DEMO</t>
        </is>
      </c>
      <c r="N8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4">
      <c r="A84" s="2" t="inlineStr">
        <is>
          <t>GLB-0083</t>
        </is>
      </c>
      <c r="B84" s="2" t="inlineStr">
        <is>
          <t>Spain</t>
        </is>
      </c>
      <c r="C84" s="2" t="inlineStr">
        <is>
          <t>Belda &amp; Abogados</t>
        </is>
      </c>
      <c r="D84" s="2" t="inlineStr">
        <is>
          <t>Bufete</t>
        </is>
      </c>
      <c r="E84" s="2" t="inlineStr">
        <is>
          <t>P.o de la Estacion, 16, 23003 Jaen</t>
        </is>
      </c>
      <c r="F84" s="2" t="inlineStr">
        <is>
          <t>16, 23003 Jaen</t>
        </is>
      </c>
      <c r="G84" s="3" t="str">
        <f>HYPERLINK("http://www.beldayabogados.com/","http://www.beldayabogados.com/")</f>
        <v>http://www.beldayabogados.com/</v>
      </c>
      <c r="H84" s="2" t="inlineStr">
        <is>
          <t>info@beldayabogados.com</t>
        </is>
      </c>
      <c r="I84" s="2" t="inlineStr">
        <is>
          <t>••••••52</t>
        </is>
      </c>
      <c r="J84" s="2" t="inlineStr">
        <is>
          <t>3</t>
        </is>
      </c>
      <c r="K84" s="2" t="inlineStr">
        <is>
          <t>1</t>
        </is>
      </c>
      <c r="L84" s="2" t="inlineStr">
        <is>
          <t>Corporate Web &amp; Registry</t>
        </is>
      </c>
      <c r="M84" s="2" t="inlineStr">
        <is>
          <t>CONTACT_MASKED_IN_FREE_DEMO</t>
        </is>
      </c>
      <c r="N8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5">
      <c r="A85" s="2" t="inlineStr">
        <is>
          <t>GLB-0084</t>
        </is>
      </c>
      <c r="B85" s="2" t="inlineStr">
        <is>
          <t>Spain</t>
        </is>
      </c>
      <c r="C85" s="2" t="inlineStr">
        <is>
          <t>NAZARENO ABOGADOS</t>
        </is>
      </c>
      <c r="D85" s="2" t="inlineStr">
        <is>
          <t>Abogado</t>
        </is>
      </c>
      <c r="E85" s="2" t="inlineStr">
        <is>
          <t>Av. de Espana, 57, 2a PLANTA, OFICINA 54, 41703 Dos Hermanas, Sevilla</t>
        </is>
      </c>
      <c r="F85" s="2" t="inlineStr">
        <is>
          <t>41703 Dos Hermanas, Sevilla</t>
        </is>
      </c>
      <c r="G85" s="3" t="str">
        <f>HYPERLINK("https://nazarenoabogados.es/","https://nazarenoabogados.es/")</f>
        <v>https://nazarenoabogados.es/</v>
      </c>
      <c r="H85" s="2" t="inlineStr">
        <is>
          <t>info@nazarenoabogados.es</t>
        </is>
      </c>
      <c r="I85" s="2" t="inlineStr">
        <is>
          <t>••••••00</t>
        </is>
      </c>
      <c r="J85" s="2" t="inlineStr">
        <is>
          <t>5</t>
        </is>
      </c>
      <c r="K85" s="2" t="inlineStr">
        <is>
          <t>16</t>
        </is>
      </c>
      <c r="L85" s="2" t="inlineStr">
        <is>
          <t>LinkedIn, Instagram, Facebook</t>
        </is>
      </c>
      <c r="M85" s="2" t="inlineStr">
        <is>
          <t>CONTACT_MASKED_IN_FREE_DEMO</t>
        </is>
      </c>
      <c r="N8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6">
      <c r="A86" s="2" t="inlineStr">
        <is>
          <t>GLB-0085</t>
        </is>
      </c>
      <c r="B86" s="2" t="inlineStr">
        <is>
          <t>Sweden</t>
        </is>
      </c>
      <c r="C86" s="2" t="inlineStr">
        <is>
          <t>Väskknallen i Landvetter AB</t>
        </is>
      </c>
      <c r="D86" s="2" t="inlineStr">
        <is>
          <t>Accessoarer</t>
        </is>
      </c>
      <c r="E86" s="2" t="inlineStr">
        <is>
          <t>Källvägen 11</t>
        </is>
      </c>
      <c r="F86" s="2" t="inlineStr">
        <is>
          <t>438 34 Landvetter</t>
        </is>
      </c>
      <c r="G86" s="3" t="str">
        <f>HYPERLINK("https://www.vaskknallen-landvetter.se","https://www.vaskknallen-landvetter.se")</f>
        <v>https://www.vaskknallen-landvetter.se</v>
      </c>
      <c r="H86" s="2" t="inlineStr">
        <is>
          <t>info@vaskknallen-landvetter.se</t>
        </is>
      </c>
      <c r="I86" s="2" t="inlineStr">
        <is>
          <t>••••••00</t>
        </is>
      </c>
      <c r="J86" s="2" t="inlineStr">
        <is>
          <t>Verified</t>
        </is>
      </c>
      <c r="K86" s="2" t="inlineStr">
        <is>
          <t>Verified Registry</t>
        </is>
      </c>
      <c r="L86" s="2" t="inlineStr">
        <is>
          <t>National Registry &amp; Web</t>
        </is>
      </c>
      <c r="M86" s="2" t="inlineStr">
        <is>
          <t>CONTACT_MASKED_IN_FREE_DEMO</t>
        </is>
      </c>
      <c r="N8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7">
      <c r="A87" s="2" t="inlineStr">
        <is>
          <t>GLB-0086</t>
        </is>
      </c>
      <c r="B87" s="2" t="inlineStr">
        <is>
          <t>Sweden</t>
        </is>
      </c>
      <c r="C87" s="2" t="inlineStr">
        <is>
          <t>Formtrade Sweden</t>
        </is>
      </c>
      <c r="D87" s="2" t="inlineStr">
        <is>
          <t>Accessoarer</t>
        </is>
      </c>
      <c r="E87" s="2" t="inlineStr">
        <is>
          <t>Tomtbergavägen 47</t>
        </is>
      </c>
      <c r="F87" s="2" t="inlineStr">
        <is>
          <t>141 43 HUDDINGE</t>
        </is>
      </c>
      <c r="G87" s="3" t="str">
        <f>HYPERLINK("https://www.formtrade-sweden.se","https://www.formtrade-sweden.se")</f>
        <v>https://www.formtrade-sweden.se</v>
      </c>
      <c r="H87" s="2" t="inlineStr">
        <is>
          <t>info@formtrade-sweden.se</t>
        </is>
      </c>
      <c r="I87" s="2" t="inlineStr">
        <is>
          <t>••••••00</t>
        </is>
      </c>
      <c r="J87" s="2" t="inlineStr">
        <is>
          <t>Verified</t>
        </is>
      </c>
      <c r="K87" s="2" t="inlineStr">
        <is>
          <t>Verified Registry</t>
        </is>
      </c>
      <c r="L87" s="2" t="inlineStr">
        <is>
          <t>National Registry &amp; Web</t>
        </is>
      </c>
      <c r="M87" s="2" t="inlineStr">
        <is>
          <t>CONTACT_MASKED_IN_FREE_DEMO</t>
        </is>
      </c>
      <c r="N8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8">
      <c r="A88" s="2" t="inlineStr">
        <is>
          <t>GLB-0087</t>
        </is>
      </c>
      <c r="B88" s="2" t="inlineStr">
        <is>
          <t>Sweden</t>
        </is>
      </c>
      <c r="C88" s="2" t="inlineStr">
        <is>
          <t>Haberdash</t>
        </is>
      </c>
      <c r="D88" s="2" t="inlineStr">
        <is>
          <t>accessoarer</t>
        </is>
      </c>
      <c r="E88" s="2" t="inlineStr">
        <is>
          <t>Kocksgatan 17</t>
        </is>
      </c>
      <c r="F88" s="2" t="inlineStr">
        <is>
          <t>116 24 STOCKHOLM</t>
        </is>
      </c>
      <c r="G88" s="3" t="str">
        <f>HYPERLINK("https://www.haberdash.se","https://www.haberdash.se")</f>
        <v>https://www.haberdash.se</v>
      </c>
      <c r="H88" s="2" t="inlineStr">
        <is>
          <t>info@haberdash.se</t>
        </is>
      </c>
      <c r="I88" s="2" t="inlineStr">
        <is>
          <t>••••••00</t>
        </is>
      </c>
      <c r="J88" s="2" t="inlineStr">
        <is>
          <t>Verified</t>
        </is>
      </c>
      <c r="K88" s="2" t="inlineStr">
        <is>
          <t>Verified Registry</t>
        </is>
      </c>
      <c r="L88" s="2" t="inlineStr">
        <is>
          <t>National Registry &amp; Web</t>
        </is>
      </c>
      <c r="M88" s="2" t="inlineStr">
        <is>
          <t>CONTACT_MASKED_IN_FREE_DEMO</t>
        </is>
      </c>
      <c r="N8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89">
      <c r="A89" s="2" t="inlineStr">
        <is>
          <t>GLB-0088</t>
        </is>
      </c>
      <c r="B89" s="2" t="inlineStr">
        <is>
          <t>Sweden</t>
        </is>
      </c>
      <c r="C89" s="2" t="inlineStr">
        <is>
          <t>Bröllopstorget</t>
        </is>
      </c>
      <c r="D89" s="2" t="inlineStr">
        <is>
          <t>accessoarer</t>
        </is>
      </c>
      <c r="E89" s="2" t="inlineStr">
        <is>
          <t>Valhallavägen 117</t>
        </is>
      </c>
      <c r="F89" s="2" t="inlineStr">
        <is>
          <t>115 31 STOCKHOLM</t>
        </is>
      </c>
      <c r="G89" s="3" t="str">
        <f>HYPERLINK("https://www.brollopstorget.se","https://www.brollopstorget.se")</f>
        <v>https://www.brollopstorget.se</v>
      </c>
      <c r="H89" s="2" t="inlineStr">
        <is>
          <t>info@brollopstorget.se</t>
        </is>
      </c>
      <c r="I89" s="2" t="inlineStr">
        <is>
          <t>••••••00</t>
        </is>
      </c>
      <c r="J89" s="2" t="inlineStr">
        <is>
          <t>Verified</t>
        </is>
      </c>
      <c r="K89" s="2" t="inlineStr">
        <is>
          <t>Verified Registry</t>
        </is>
      </c>
      <c r="L89" s="2" t="inlineStr">
        <is>
          <t>National Registry &amp; Web</t>
        </is>
      </c>
      <c r="M89" s="2" t="inlineStr">
        <is>
          <t>CONTACT_MASKED_IN_FREE_DEMO</t>
        </is>
      </c>
      <c r="N8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0">
      <c r="A90" s="2" t="inlineStr">
        <is>
          <t>GLB-0089</t>
        </is>
      </c>
      <c r="B90" s="2" t="inlineStr">
        <is>
          <t>Switzerland</t>
        </is>
      </c>
      <c r="C90" s="2" t="inlineStr">
        <is>
          <t>Alternet Fabric S.à r.l.</t>
        </is>
      </c>
      <c r="D90" s="2" t="inlineStr">
        <is>
          <t>EDV-Dienstleistungsunternehmen</t>
        </is>
      </c>
      <c r="E90" s="2" t="inlineStr">
        <is>
          <t>Rue Ph.-F.de-Langallerie 6</t>
        </is>
      </c>
      <c r="F90" s="2" t="inlineStr">
        <is>
          <t>1000 Lausanne (Waadt)</t>
        </is>
      </c>
      <c r="G90" s="3" t="str">
        <f>HYPERLINK("https://www.alternet-fabric.ch","https://www.alternet-fabric.ch")</f>
        <v>https://www.alternet-fabric.ch</v>
      </c>
      <c r="H90" s="2" t="inlineStr">
        <is>
          <t>info@alternet-fabric.ch</t>
        </is>
      </c>
      <c r="I90" s="2" t="inlineStr">
        <is>
          <t>+41 21 35110••</t>
        </is>
      </c>
      <c r="J90" s="2" t="inlineStr">
        <is>
          <t>Verified</t>
        </is>
      </c>
      <c r="K90" s="2" t="inlineStr">
        <is>
          <t>Unternehmensleitung Christian Babski</t>
        </is>
      </c>
      <c r="L90" s="2" t="inlineStr">
        <is>
          <t>National Registry &amp; Web</t>
        </is>
      </c>
      <c r="M90" s="2" t="inlineStr">
        <is>
          <t>CONTACT_MASKED_IN_FREE_DEMO</t>
        </is>
      </c>
      <c r="N9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1">
      <c r="A91" s="2" t="inlineStr">
        <is>
          <t>GLB-0090</t>
        </is>
      </c>
      <c r="B91" s="2" t="inlineStr">
        <is>
          <t>Switzerland</t>
        </is>
      </c>
      <c r="C91" s="2" t="inlineStr">
        <is>
          <t>Bureau immobilère Castel Belmont SA</t>
        </is>
      </c>
      <c r="D91" s="2" t="inlineStr">
        <is>
          <t>Immobilienbüros</t>
        </is>
      </c>
      <c r="E91" s="2" t="inlineStr">
        <is>
          <t>av. de Belmont 41</t>
        </is>
      </c>
      <c r="F91" s="2" t="inlineStr">
        <is>
          <t>1000 Lausanne (Waadt)</t>
        </is>
      </c>
      <c r="G91" s="3" t="str">
        <f>HYPERLINK("https://www.bureau-immobilere.ch","https://www.bureau-immobilere.ch")</f>
        <v>https://www.bureau-immobilere.ch</v>
      </c>
      <c r="H91" s="2" t="inlineStr">
        <is>
          <t>info@bureau-immobilere.ch</t>
        </is>
      </c>
      <c r="I91" s="2" t="inlineStr">
        <is>
          <t>+41 21 96379••</t>
        </is>
      </c>
      <c r="J91" s="2" t="inlineStr">
        <is>
          <t>Verified</t>
        </is>
      </c>
      <c r="K91" s="2" t="inlineStr">
        <is>
          <t>Verified Registry</t>
        </is>
      </c>
      <c r="L91" s="2" t="inlineStr">
        <is>
          <t>National Registry &amp; Web</t>
        </is>
      </c>
      <c r="M91" s="2" t="inlineStr">
        <is>
          <t>CONTACT_MASKED_IN_FREE_DEMO</t>
        </is>
      </c>
      <c r="N9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2">
      <c r="A92" s="2" t="inlineStr">
        <is>
          <t>GLB-0091</t>
        </is>
      </c>
      <c r="B92" s="2" t="inlineStr">
        <is>
          <t>Switzerland</t>
        </is>
      </c>
      <c r="C92" s="2" t="inlineStr">
        <is>
          <t>Conseil international sur les problèmes de l'alcoolisme</t>
        </is>
      </c>
      <c r="D92" s="2" t="inlineStr">
        <is>
          <t>Soziale Beratungsstellen</t>
        </is>
      </c>
      <c r="E92" s="2" t="inlineStr">
        <is>
          <t>1000 Lausanne (Waadt)</t>
        </is>
      </c>
      <c r="F92" s="2" t="inlineStr">
        <is>
          <t>1000 Lausanne (Waadt)</t>
        </is>
      </c>
      <c r="G92" s="3" t="str">
        <f>HYPERLINK("https://www.conseil-international.ch","https://www.conseil-international.ch")</f>
        <v>https://www.conseil-international.ch</v>
      </c>
      <c r="H92" s="2" t="inlineStr">
        <is>
          <t>info@conseil-international.ch</t>
        </is>
      </c>
      <c r="I92" s="2" t="inlineStr">
        <is>
          <t>+41 21 32098••</t>
        </is>
      </c>
      <c r="J92" s="2" t="inlineStr">
        <is>
          <t>Verified</t>
        </is>
      </c>
      <c r="K92" s="2" t="inlineStr">
        <is>
          <t>Verified Registry</t>
        </is>
      </c>
      <c r="L92" s="2" t="inlineStr">
        <is>
          <t>National Registry &amp; Web</t>
        </is>
      </c>
      <c r="M92" s="2" t="inlineStr">
        <is>
          <t>CONTACT_MASKED_IN_FREE_DEMO</t>
        </is>
      </c>
      <c r="N92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3">
      <c r="A93" s="2" t="inlineStr">
        <is>
          <t>GLB-0092</t>
        </is>
      </c>
      <c r="B93" s="2" t="inlineStr">
        <is>
          <t>Switzerland</t>
        </is>
      </c>
      <c r="C93" s="2" t="inlineStr">
        <is>
          <t>Fiduciaire Michel Favre S.A.</t>
        </is>
      </c>
      <c r="D93" s="2" t="inlineStr">
        <is>
          <t>Wirtschaftsprüfer und Treuhänder</t>
        </is>
      </c>
      <c r="E93" s="2" t="inlineStr">
        <is>
          <t>Route de Berne 52</t>
        </is>
      </c>
      <c r="F93" s="2" t="inlineStr">
        <is>
          <t>1000 Lausanne 25 (Waadt)</t>
        </is>
      </c>
      <c r="G93" s="3" t="str">
        <f>HYPERLINK("https://www.fiduciaire-michel.ch","https://www.fiduciaire-michel.ch")</f>
        <v>https://www.fiduciaire-michel.ch</v>
      </c>
      <c r="H93" s="2" t="inlineStr">
        <is>
          <t>info@fiduciaire-michel.ch</t>
        </is>
      </c>
      <c r="I93" s="2" t="inlineStr">
        <is>
          <t>+41 21 65133••</t>
        </is>
      </c>
      <c r="J93" s="2" t="inlineStr">
        <is>
          <t>Verified</t>
        </is>
      </c>
      <c r="K93" s="2" t="inlineStr">
        <is>
          <t>Unternehmensleitung Michel Favre</t>
        </is>
      </c>
      <c r="L93" s="2" t="inlineStr">
        <is>
          <t>National Registry &amp; Web</t>
        </is>
      </c>
      <c r="M93" s="2" t="inlineStr">
        <is>
          <t>CONTACT_MASKED_IN_FREE_DEMO</t>
        </is>
      </c>
      <c r="N93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4">
      <c r="A94" s="2" t="inlineStr">
        <is>
          <t>GLB-0093</t>
        </is>
      </c>
      <c r="B94" s="2" t="inlineStr">
        <is>
          <t>United Kingdom</t>
        </is>
      </c>
      <c r="C94" s="2" t="inlineStr">
        <is>
          <t>Matthew Gullick Architects</t>
        </is>
      </c>
      <c r="D94" s="2" t="inlineStr">
        <is>
          <t>Architect</t>
        </is>
      </c>
      <c r="E94" s="2" t="inlineStr">
        <is>
          <t>11 Tennyson Dr, Malvern WR14 2TQ, United Kingdom</t>
        </is>
      </c>
      <c r="F94" s="2" t="inlineStr">
        <is>
          <t>11 Tennyson Dr, Malvern WR14 2TQ</t>
        </is>
      </c>
      <c r="G94" s="3" t="str">
        <f>HYPERLINK("http://www.matthewgullick.com/","http://www.matthewgullick.com/")</f>
        <v>http://www.matthewgullick.com/</v>
      </c>
      <c r="H94" s="2" t="inlineStr">
        <is>
          <t>info@matthewgullick.com</t>
        </is>
      </c>
      <c r="I94" s="2" t="inlineStr">
        <is>
          <t>••••••84</t>
        </is>
      </c>
      <c r="J94" s="2" t="inlineStr">
        <is>
          <t>0.0</t>
        </is>
      </c>
      <c r="K94" s="2" t="inlineStr">
        <is>
          <t>0</t>
        </is>
      </c>
      <c r="L94" s="2" t="inlineStr">
        <is>
          <t>X/Twitter</t>
        </is>
      </c>
      <c r="M94" s="2" t="inlineStr">
        <is>
          <t>CONTACT_MASKED_IN_FREE_DEMO</t>
        </is>
      </c>
      <c r="N94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5">
      <c r="A95" s="2" t="inlineStr">
        <is>
          <t>GLB-0094</t>
        </is>
      </c>
      <c r="B95" s="2" t="inlineStr">
        <is>
          <t>United Kingdom</t>
        </is>
      </c>
      <c r="C95" s="2" t="inlineStr">
        <is>
          <t>Elmslie House</t>
        </is>
      </c>
      <c r="D95" s="2" t="inlineStr">
        <is>
          <t>Event venue</t>
        </is>
      </c>
      <c r="E95" s="2" t="inlineStr">
        <is>
          <t>Elmslie House, 8 Avenue Rd, Malvern WR14 3AG, United Kingdom</t>
        </is>
      </c>
      <c r="F95" s="2" t="inlineStr">
        <is>
          <t>8 Avenue Rd, Malvern WR14 3AG</t>
        </is>
      </c>
      <c r="G95" s="3" t="str">
        <f>HYPERLINK("http://www.elmsliehouse.co.uk/","http://www.elmsliehouse.co.uk/")</f>
        <v>http://www.elmsliehouse.co.uk/</v>
      </c>
      <c r="H95" s="2" t="inlineStr">
        <is>
          <t>info@elmsliehouse.co.uk</t>
        </is>
      </c>
      <c r="I95" s="2" t="inlineStr">
        <is>
          <t>••••••80</t>
        </is>
      </c>
      <c r="J95" s="2" t="inlineStr">
        <is>
          <t>4.7</t>
        </is>
      </c>
      <c r="K95" s="2" t="inlineStr">
        <is>
          <t>70</t>
        </is>
      </c>
      <c r="L95" s="2" t="inlineStr">
        <is>
          <t>LinkedIn, Instagram, Facebook</t>
        </is>
      </c>
      <c r="M95" s="2" t="inlineStr">
        <is>
          <t>CONTACT_MASKED_IN_FREE_DEMO</t>
        </is>
      </c>
      <c r="N95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6">
      <c r="A96" s="2" t="inlineStr">
        <is>
          <t>GLB-0095</t>
        </is>
      </c>
      <c r="B96" s="2" t="inlineStr">
        <is>
          <t>United Kingdom</t>
        </is>
      </c>
      <c r="C96" s="2" t="inlineStr">
        <is>
          <t>Veronica Congdon Architectural Design</t>
        </is>
      </c>
      <c r="D96" s="2" t="inlineStr">
        <is>
          <t>Architectural designer</t>
        </is>
      </c>
      <c r="E96" s="2" t="inlineStr">
        <is>
          <t>81 S Worple Way, London SW14 8NG, United Kingdom</t>
        </is>
      </c>
      <c r="F96" s="2" t="inlineStr">
        <is>
          <t>81 S Worple Way, London SW14 8NG</t>
        </is>
      </c>
      <c r="G96" s="3" t="str">
        <f>HYPERLINK("http://www.houzz.com/pro/veronica-congdon","http://www.houzz.com/pro/veronica-congdon")</f>
        <v>http://www.houzz.com/pro/veronica-congdon</v>
      </c>
      <c r="H96" s="2" t="inlineStr">
        <is>
          <t>info@houzz.com</t>
        </is>
      </c>
      <c r="I96" s="2" t="inlineStr">
        <is>
          <t>••••••45</t>
        </is>
      </c>
      <c r="J96" s="2" t="inlineStr">
        <is>
          <t>5.0</t>
        </is>
      </c>
      <c r="K96" s="2" t="inlineStr">
        <is>
          <t>51</t>
        </is>
      </c>
      <c r="L96" s="2" t="inlineStr">
        <is>
          <t>Corporate Web &amp; Registry</t>
        </is>
      </c>
      <c r="M96" s="2" t="inlineStr">
        <is>
          <t>CONTACT_MASKED_IN_FREE_DEMO</t>
        </is>
      </c>
      <c r="N96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7">
      <c r="A97" s="2" t="inlineStr">
        <is>
          <t>GLB-0096</t>
        </is>
      </c>
      <c r="B97" s="2" t="inlineStr">
        <is>
          <t>United Kingdom</t>
        </is>
      </c>
      <c r="C97" s="2" t="inlineStr">
        <is>
          <t>The Architects of London</t>
        </is>
      </c>
      <c r="D97" s="2" t="inlineStr">
        <is>
          <t>Architect</t>
        </is>
      </c>
      <c r="E97" s="2" t="inlineStr">
        <is>
          <t>Gable House, 8-24 Turnham Green Terrace, Chiswick, London W4 1QP, United Kingdom</t>
        </is>
      </c>
      <c r="F97" s="2" t="inlineStr">
        <is>
          <t>Chiswick, London W4 1QP</t>
        </is>
      </c>
      <c r="G97" s="3" t="str">
        <f>HYPERLINK("https://www.thearchitectsoflondon.com/","https://www.thearchitectsoflondon.com/")</f>
        <v>https://www.thearchitectsoflondon.com/</v>
      </c>
      <c r="H97" s="2" t="inlineStr">
        <is>
          <t>info@thearchitectsoflondon.com</t>
        </is>
      </c>
      <c r="I97" s="2" t="inlineStr">
        <is>
          <t>••••••30</t>
        </is>
      </c>
      <c r="J97" s="2" t="inlineStr">
        <is>
          <t>4.6</t>
        </is>
      </c>
      <c r="K97" s="2" t="inlineStr">
        <is>
          <t>5</t>
        </is>
      </c>
      <c r="L97" s="2" t="inlineStr">
        <is>
          <t>Facebook</t>
        </is>
      </c>
      <c r="M97" s="2" t="inlineStr">
        <is>
          <t>CONTACT_MASKED_IN_FREE_DEMO</t>
        </is>
      </c>
      <c r="N97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8">
      <c r="A98" s="2" t="inlineStr">
        <is>
          <t>GLB-0097</t>
        </is>
      </c>
      <c r="B98" s="2" t="inlineStr">
        <is>
          <t>United States</t>
        </is>
      </c>
      <c r="C98" s="2" t="inlineStr">
        <is>
          <t>Assistance League Of Salem-Keizer</t>
        </is>
      </c>
      <c r="D98" s="2" t="inlineStr">
        <is>
          <t>Non-profit organization</t>
        </is>
      </c>
      <c r="E98" s="2" t="inlineStr">
        <is>
          <t>1198 Commercial St SE, Salem, OR 97302, United States</t>
        </is>
      </c>
      <c r="F98" s="2" t="inlineStr">
        <is>
          <t>Salem, OR 97302</t>
        </is>
      </c>
      <c r="G98" s="3" t="str">
        <f>HYPERLINK("http://www.als-k.org/","http://www.als-k.org/")</f>
        <v>http://www.als-k.org/</v>
      </c>
      <c r="H98" s="2" t="inlineStr">
        <is>
          <t>info@als-k.org</t>
        </is>
      </c>
      <c r="I98" s="2" t="inlineStr">
        <is>
          <t>••••••00</t>
        </is>
      </c>
      <c r="J98" s="2" t="inlineStr">
        <is>
          <t>4.6</t>
        </is>
      </c>
      <c r="K98" s="2" t="inlineStr">
        <is>
          <t>8</t>
        </is>
      </c>
      <c r="L98" s="2" t="inlineStr">
        <is>
          <t>Instagram, Facebook, YouTube</t>
        </is>
      </c>
      <c r="M98" s="2" t="inlineStr">
        <is>
          <t>CONTACT_MASKED_IN_FREE_DEMO</t>
        </is>
      </c>
      <c r="N98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99">
      <c r="A99" s="2" t="inlineStr">
        <is>
          <t>GLB-0098</t>
        </is>
      </c>
      <c r="B99" s="2" t="inlineStr">
        <is>
          <t>United States</t>
        </is>
      </c>
      <c r="C99" s="2" t="inlineStr">
        <is>
          <t>Syneos Health</t>
        </is>
      </c>
      <c r="D99" s="2" t="inlineStr">
        <is>
          <t>Corporate office</t>
        </is>
      </c>
      <c r="E99" s="2" t="inlineStr">
        <is>
          <t>301 College Rd E Suite C, Princeton, NJ 08540, United States</t>
        </is>
      </c>
      <c r="F99" s="2" t="inlineStr">
        <is>
          <t>Princeton, NJ 08540</t>
        </is>
      </c>
      <c r="G99" s="3" t="str">
        <f>HYPERLINK("http://www.syneoshealth.com/","http://www.syneoshealth.com/")</f>
        <v>http://www.syneoshealth.com/</v>
      </c>
      <c r="H99" s="2" t="inlineStr">
        <is>
          <t>info@syneoshealth.com</t>
        </is>
      </c>
      <c r="I99" s="2" t="inlineStr">
        <is>
          <t>••••••05</t>
        </is>
      </c>
      <c r="J99" s="2" t="inlineStr">
        <is>
          <t>4.3</t>
        </is>
      </c>
      <c r="K99" s="2" t="inlineStr">
        <is>
          <t>3</t>
        </is>
      </c>
      <c r="L99" s="2" t="inlineStr">
        <is>
          <t>LinkedIn, Facebook, X/Twitter</t>
        </is>
      </c>
      <c r="M99" s="2" t="inlineStr">
        <is>
          <t>CONTACT_MASKED_IN_FREE_DEMO</t>
        </is>
      </c>
      <c r="N99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00">
      <c r="A100" s="2" t="inlineStr">
        <is>
          <t>GLB-0099</t>
        </is>
      </c>
      <c r="B100" s="2" t="inlineStr">
        <is>
          <t>United States</t>
        </is>
      </c>
      <c r="C100" s="2" t="inlineStr">
        <is>
          <t>Parks and Recreation Department</t>
        </is>
      </c>
      <c r="D100" s="2" t="inlineStr">
        <is>
          <t>Recreation center</t>
        </is>
      </c>
      <c r="E100" s="2" t="inlineStr">
        <is>
          <t>8455 W 103rd St, Palos Hills, IL 60465, United States</t>
        </is>
      </c>
      <c r="F100" s="2" t="inlineStr">
        <is>
          <t>Palos Hills, IL 60465</t>
        </is>
      </c>
      <c r="G100" s="3" t="str">
        <f>HYPERLINK("https://www.paloshillsweb.org/index.php/departments/","https://www.paloshillsweb.org/index.php/departments/")</f>
        <v>https://www.paloshillsweb.org/index.php/departments/</v>
      </c>
      <c r="H100" s="2" t="inlineStr">
        <is>
          <t>info@paloshillsweb.org</t>
        </is>
      </c>
      <c r="I100" s="2" t="inlineStr">
        <is>
          <t>••••••00</t>
        </is>
      </c>
      <c r="J100" s="2" t="inlineStr">
        <is>
          <t>4.4</t>
        </is>
      </c>
      <c r="K100" s="2" t="inlineStr">
        <is>
          <t>50</t>
        </is>
      </c>
      <c r="L100" s="2" t="inlineStr">
        <is>
          <t>Facebook, YouTube, X/Twitter</t>
        </is>
      </c>
      <c r="M100" s="2" t="inlineStr">
        <is>
          <t>CONTACT_MASKED_IN_FREE_DEMO</t>
        </is>
      </c>
      <c r="N100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  <row r="101">
      <c r="A101" s="2" t="inlineStr">
        <is>
          <t>GLB-0100</t>
        </is>
      </c>
      <c r="B101" s="2" t="inlineStr">
        <is>
          <t>United States</t>
        </is>
      </c>
      <c r="C101" s="2" t="inlineStr">
        <is>
          <t>Razom for Ukraine</t>
        </is>
      </c>
      <c r="D101" s="2" t="inlineStr">
        <is>
          <t>Non-profit organization</t>
        </is>
      </c>
      <c r="E101" s="2" t="inlineStr">
        <is>
          <t>140 2nd Ave, New York, NY 10003, United States</t>
        </is>
      </c>
      <c r="F101" s="2" t="inlineStr">
        <is>
          <t>New York, NY 10003</t>
        </is>
      </c>
      <c r="G101" s="3" t="str">
        <f>HYPERLINK("https://razomforukraine.org/contact/","https://razomforukraine.org/contact/")</f>
        <v>https://razomforukraine.org/contact/</v>
      </c>
      <c r="H101" s="2" t="inlineStr">
        <is>
          <t>info@razomforukraine.org</t>
        </is>
      </c>
      <c r="I101" s="2" t="inlineStr">
        <is>
          <t>••••••50</t>
        </is>
      </c>
      <c r="J101" s="2" t="inlineStr">
        <is>
          <t>4.9</t>
        </is>
      </c>
      <c r="K101" s="2" t="inlineStr">
        <is>
          <t>36</t>
        </is>
      </c>
      <c r="L101" s="2" t="inlineStr">
        <is>
          <t>LinkedIn, Instagram, Facebook, YouTube, X/Twitter</t>
        </is>
      </c>
      <c r="M101" s="2" t="inlineStr">
        <is>
          <t>CONTACT_MASKED_IN_FREE_DEMO</t>
        </is>
      </c>
      <c r="N101" s="3" t="str">
        <f>HYPERLINK("https://companiesdata.cloud/finalizar-compra/?cdc_buy=6029&amp;apply_coupon=DEMO20","Click to Unlock Global 25-Country Pack (9.0M+ Companies — EUR 456.00 with DEMO20)")</f>
        <v>Click to Unlock Global 25-Country Pack (9.0M+ Companies — EUR 456.00 with DEMO20)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48" customWidth="1"/>
    <col min="3" max="3" width="64" customWidth="1"/>
  </cols>
  <sheetData>
    <row r="1">
      <c r="A1" s="1" t="inlineStr">
        <is>
          <t>Specification_Item</t>
        </is>
      </c>
      <c r="B1" s="1" t="inlineStr">
        <is>
          <t>Full_Uncensored_Dataset_Value</t>
        </is>
      </c>
      <c r="C1" s="1" t="inlineStr">
        <is>
          <t>Direct_Checkout_Link_20_Percent_Off</t>
        </is>
      </c>
    </row>
    <row r="2">
      <c r="A2" s="2" t="inlineStr">
        <is>
          <t>Global 25-Country Master Bundle</t>
        </is>
      </c>
      <c r="B2" s="2" t="inlineStr">
        <is>
          <t>All 25 National B2B Databases (Europe, Americas, Asia-Pacific)</t>
        </is>
      </c>
      <c r="C2" s="3" t="str">
        <f>HYPERLINK("https://companiesdata.cloud/finalizar-compra/?cdc_buy=6029&amp;apply_coupon=DEMO20","Unlock Global 25-Country Pack (EUR 456.00 with DEMO20)")</f>
        <v>Unlock Global 25-Country Pack (EUR 456.00 with DEMO20)</v>
      </c>
    </row>
    <row r="3">
      <c r="A3" s="2" t="inlineStr">
        <is>
          <t>Total Verified Companies (Global Pack)</t>
        </is>
      </c>
      <c r="B3" s="2" t="inlineStr">
        <is>
          <t>9,000,000+ Active Corporate Entities (.xlsx &amp; .csv)</t>
        </is>
      </c>
      <c r="C3" s="3" t="str">
        <f>HYPERLINK("https://companiesdata.cloud/finalizar-compra/?cdc_buy=6029&amp;apply_coupon=DEMO20","Download All 9.0M+ Global Companies (-20% OFF)")</f>
        <v>Download All 9.0M+ Global Companies (-20% OFF)</v>
      </c>
    </row>
    <row r="4">
      <c r="A4" s="2" t="inlineStr">
        <is>
          <t>Total Verified Corporate Emails (Global)</t>
        </is>
      </c>
      <c r="B4" s="2" t="inlineStr">
        <is>
          <t>6,000,000+ Uncensored B2B Emails</t>
        </is>
      </c>
      <c r="C4" s="3" t="str">
        <f>HYPERLINK("https://companiesdata.cloud/finalizar-compra/?cdc_buy=6029&amp;apply_coupon=DEMO20","Unlock 6.0M+ Direct Corporate Emails (-20% OFF)")</f>
        <v>Unlock 6.0M+ Direct Corporate Emails (-20% OFF)</v>
      </c>
    </row>
    <row r="5">
      <c r="A5" s="2" t="inlineStr">
        <is>
          <t>Global Pack 20% Demo Offer (Code: DEMO20)</t>
        </is>
      </c>
      <c r="B5" s="2" t="inlineStr">
        <is>
          <t>EUR 456.00 One-Time License (Off EUR 570.00 Standard Price)</t>
        </is>
      </c>
      <c r="C5" s="3" t="str">
        <f>HYPERLINK("https://companiesdata.cloud/finalizar-compra/?cdc_buy=6029&amp;apply_coupon=DEMO20","Claim Global 25-Country Pack for EUR 456.00")</f>
        <v>Claim Global 25-Country Pack for EUR 456.00</v>
      </c>
    </row>
    <row r="6">
      <c r="A6" s="2" t="inlineStr">
        <is>
          <t>Europe 19-Country Pack (6.5M+ Companies)</t>
        </is>
      </c>
      <c r="B6" s="2" t="inlineStr">
        <is>
          <t>EUR 376.00 with DEMO20 (Off EUR 470.00 Standard Price)</t>
        </is>
      </c>
      <c r="C6" s="3" t="str">
        <f>HYPERLINK("https://companiesdata.cloud/finalizar-compra/?cdc_buy=6028&amp;apply_coupon=DEMO20","Claim Europe 19-Country Pack for EUR 376.00")</f>
        <v>Claim Europe 19-Country Pack for EUR 376.00</v>
      </c>
    </row>
  </sheetData>
</worksheet>
</file>