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AUS-0001</t>
        </is>
      </c>
      <c r="B2" s="2" t="inlineStr">
        <is>
          <t>Australia</t>
        </is>
      </c>
      <c r="C2" s="2" t="inlineStr">
        <is>
          <t>BY Projects Architecture - Architects Melbourne</t>
        </is>
      </c>
      <c r="D2" s="2" t="inlineStr">
        <is>
          <t>Architect</t>
        </is>
      </c>
      <c r="E2" s="2" t="inlineStr">
        <is>
          <t>4/86 Wellington St, Collingwood VIC 3066, Australia</t>
        </is>
      </c>
      <c r="F2" s="2" t="inlineStr">
        <is>
          <t>4/86 Wellington St, Collingwood VIC 3066</t>
        </is>
      </c>
      <c r="G2" s="3" t="str">
        <f>HYPERLINK("https://byarchitecture.com.au/?utm_source=google&amp;utm_medium=gmb_listing&amp;utm_campaign=profile_visit","https://byarchitecture.com.au/?utm_source=google&amp;utm_medium=gmb_listing&amp;utm_campaign=profile_visit")</f>
        <v>https://byarchitecture.com.au/?utm_source=google&amp;utm_medium=gmb_listing&amp;utm_campaign=profile_visit</v>
      </c>
      <c r="H2" s="2" t="inlineStr">
        <is>
          <t>info@byarchitecture.com.au</t>
        </is>
      </c>
      <c r="I2" s="2" t="inlineStr">
        <is>
          <t>••••••31</t>
        </is>
      </c>
      <c r="J2" s="2" t="inlineStr">
        <is>
          <t>4.5</t>
        </is>
      </c>
      <c r="K2" s="2" t="inlineStr">
        <is>
          <t>13</t>
        </is>
      </c>
      <c r="L2" s="2" t="inlineStr">
        <is>
          <t>LinkedIn, Instagram, Facebook</t>
        </is>
      </c>
      <c r="M2" s="2" t="inlineStr">
        <is>
          <t>UNLOCKED_SAMPLE_PREVIEW</t>
        </is>
      </c>
      <c r="N2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3">
      <c r="A3" s="2" t="inlineStr">
        <is>
          <t>AUS-0002</t>
        </is>
      </c>
      <c r="B3" s="2" t="inlineStr">
        <is>
          <t>Australia</t>
        </is>
      </c>
      <c r="C3" s="2" t="inlineStr">
        <is>
          <t>Yang Yang</t>
        </is>
      </c>
      <c r="D3" s="2" t="inlineStr">
        <is>
          <t>Architecture firm</t>
        </is>
      </c>
      <c r="E3" s="2" t="inlineStr">
        <is>
          <t>3/46 Lt, La Trobe St, Melbourne VIC 3000, Australia</t>
        </is>
      </c>
      <c r="F3" s="2" t="inlineStr">
        <is>
          <t>La Trobe St, Melbourne VIC 3000</t>
        </is>
      </c>
      <c r="G3" s="3" t="str">
        <f>HYPERLINK("http://www.simulaa.com/","http://www.simulaa.com/")</f>
        <v>http://www.simulaa.com/</v>
      </c>
      <c r="H3" s="2" t="inlineStr">
        <is>
          <t>info@simulaa.com</t>
        </is>
      </c>
      <c r="I3" s="2" t="inlineStr">
        <is>
          <t>••••••87</t>
        </is>
      </c>
      <c r="J3" s="2" t="inlineStr">
        <is>
          <t>5</t>
        </is>
      </c>
      <c r="K3" s="2" t="inlineStr">
        <is>
          <t>2</t>
        </is>
      </c>
      <c r="L3" s="2" t="inlineStr">
        <is>
          <t>Corporate Web &amp; Registry</t>
        </is>
      </c>
      <c r="M3" s="2" t="inlineStr">
        <is>
          <t>UNLOCKED_SAMPLE_PREVIEW</t>
        </is>
      </c>
      <c r="N3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4">
      <c r="A4" s="2" t="inlineStr">
        <is>
          <t>AUS-0003</t>
        </is>
      </c>
      <c r="B4" s="2" t="inlineStr">
        <is>
          <t>Australia</t>
        </is>
      </c>
      <c r="C4" s="2" t="inlineStr">
        <is>
          <t>Antarctica Architects</t>
        </is>
      </c>
      <c r="D4" s="2" t="inlineStr">
        <is>
          <t>Architecture firm</t>
        </is>
      </c>
      <c r="E4" s="2" t="inlineStr">
        <is>
          <t>Level 5/358 Lonsdale St, Melbourne VIC 3000, Australia</t>
        </is>
      </c>
      <c r="F4" s="2" t="inlineStr">
        <is>
          <t>Level 5/358 Lonsdale St, Melbourne VIC 3000</t>
        </is>
      </c>
      <c r="G4" s="3" t="str">
        <f>HYPERLINK("http://antarc.com.au/","http://antarc.com.au/")</f>
        <v>http://antarc.com.au/</v>
      </c>
      <c r="H4" s="2" t="inlineStr">
        <is>
          <t>info@antarc.com.au</t>
        </is>
      </c>
      <c r="I4" s="2" t="inlineStr">
        <is>
          <t>••••••79</t>
        </is>
      </c>
      <c r="J4" s="2" t="inlineStr">
        <is>
          <t>5</t>
        </is>
      </c>
      <c r="K4" s="2" t="inlineStr">
        <is>
          <t>1</t>
        </is>
      </c>
      <c r="L4" s="2" t="inlineStr">
        <is>
          <t>Instagram</t>
        </is>
      </c>
      <c r="M4" s="2" t="inlineStr">
        <is>
          <t>UNLOCKED_SAMPLE_PREVIEW</t>
        </is>
      </c>
      <c r="N4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5">
      <c r="A5" s="2" t="inlineStr">
        <is>
          <t>AUS-0004</t>
        </is>
      </c>
      <c r="B5" s="2" t="inlineStr">
        <is>
          <t>Australia</t>
        </is>
      </c>
      <c r="C5" s="2" t="inlineStr">
        <is>
          <t>Nash Architects</t>
        </is>
      </c>
      <c r="D5" s="2" t="inlineStr">
        <is>
          <t>Architect</t>
        </is>
      </c>
      <c r="E5" s="2" t="inlineStr">
        <is>
          <t>Suite 407-408 Level 4/37 Swanston St, Melbourne VIC 3000, Australia</t>
        </is>
      </c>
      <c r="F5" s="2" t="inlineStr">
        <is>
          <t>Suite 407-408 Level 4/37 Swanston St, Melbourne VIC 3000</t>
        </is>
      </c>
      <c r="G5" s="3" t="str">
        <f>HYPERLINK("http://nasharchitects.com.au/","http://nasharchitects.com.au/")</f>
        <v>http://nasharchitects.com.au/</v>
      </c>
      <c r="H5" s="2" t="inlineStr">
        <is>
          <t>info@nasharchitects.com.au</t>
        </is>
      </c>
      <c r="I5" s="2" t="inlineStr">
        <is>
          <t>••••••40</t>
        </is>
      </c>
      <c r="J5" s="2" t="inlineStr">
        <is>
          <t>0</t>
        </is>
      </c>
      <c r="K5" s="2" t="inlineStr">
        <is>
          <t>0</t>
        </is>
      </c>
      <c r="L5" s="2" t="inlineStr">
        <is>
          <t>Corporate Web &amp; Registry</t>
        </is>
      </c>
      <c r="M5" s="2" t="inlineStr">
        <is>
          <t>UNLOCKED_SAMPLE_PREVIEW</t>
        </is>
      </c>
      <c r="N5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6">
      <c r="A6" s="2" t="inlineStr">
        <is>
          <t>AUS-0005</t>
        </is>
      </c>
      <c r="B6" s="2" t="inlineStr">
        <is>
          <t>Australia</t>
        </is>
      </c>
      <c r="C6" s="2" t="inlineStr">
        <is>
          <t>Seccull Architecture</t>
        </is>
      </c>
      <c r="D6" s="2" t="inlineStr">
        <is>
          <t>Architect</t>
        </is>
      </c>
      <c r="E6" s="2" t="inlineStr">
        <is>
          <t>3/18 The Crest, Frankston South VIC 3199, Australia</t>
        </is>
      </c>
      <c r="F6" s="2" t="inlineStr">
        <is>
          <t>3/18 The Crest, Frankston South VIC 3199</t>
        </is>
      </c>
      <c r="G6" s="3" t="str">
        <f>HYPERLINK("http://seccull.com.au/","http://seccull.com.au/")</f>
        <v>http://seccull.com.au/</v>
      </c>
      <c r="H6" s="2" t="inlineStr">
        <is>
          <t>info@seccull.com.au</t>
        </is>
      </c>
      <c r="I6" s="2" t="inlineStr">
        <is>
          <t>••••••53</t>
        </is>
      </c>
      <c r="J6" s="2" t="inlineStr">
        <is>
          <t>0</t>
        </is>
      </c>
      <c r="K6" s="2" t="inlineStr">
        <is>
          <t>0</t>
        </is>
      </c>
      <c r="L6" s="2" t="inlineStr">
        <is>
          <t>Corporate Web &amp; Registry</t>
        </is>
      </c>
      <c r="M6" s="2" t="inlineStr">
        <is>
          <t>UNLOCKED_SAMPLE_PREVIEW</t>
        </is>
      </c>
      <c r="N6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7">
      <c r="A7" s="2" t="inlineStr">
        <is>
          <t>AUS-0006</t>
        </is>
      </c>
      <c r="B7" s="2" t="inlineStr">
        <is>
          <t>Australia</t>
        </is>
      </c>
      <c r="C7" s="2" t="inlineStr">
        <is>
          <t>ARCH | Brisbane</t>
        </is>
      </c>
      <c r="D7" s="2" t="inlineStr">
        <is>
          <t>Architect</t>
        </is>
      </c>
      <c r="E7" s="2" t="inlineStr">
        <is>
          <t>level 3/140 Ann St, Brisbane City QLD 4000, Australia</t>
        </is>
      </c>
      <c r="F7" s="2" t="inlineStr">
        <is>
          <t>level 3/140 Ann St, Brisbane City QLD 4000</t>
        </is>
      </c>
      <c r="G7" s="3" t="str">
        <f>HYPERLINK("https://www.sutersarch.com/","https://www.sutersarch.com/")</f>
        <v>https://www.sutersarch.com/</v>
      </c>
      <c r="H7" s="2" t="inlineStr">
        <is>
          <t>info@sutersarch.com</t>
        </is>
      </c>
      <c r="I7" s="2" t="inlineStr">
        <is>
          <t>••••••03</t>
        </is>
      </c>
      <c r="J7" s="2" t="inlineStr">
        <is>
          <t>5</t>
        </is>
      </c>
      <c r="K7" s="2" t="inlineStr">
        <is>
          <t>1</t>
        </is>
      </c>
      <c r="L7" s="2" t="inlineStr">
        <is>
          <t>LinkedIn, Instagram, YouTube</t>
        </is>
      </c>
      <c r="M7" s="2" t="inlineStr">
        <is>
          <t>UNLOCKED_SAMPLE_PREVIEW</t>
        </is>
      </c>
      <c r="N7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8">
      <c r="A8" s="2" t="inlineStr">
        <is>
          <t>AUS-0007</t>
        </is>
      </c>
      <c r="B8" s="2" t="inlineStr">
        <is>
          <t>Australia</t>
        </is>
      </c>
      <c r="C8" s="2" t="inlineStr">
        <is>
          <t>W.I.M Architects</t>
        </is>
      </c>
      <c r="D8" s="2" t="inlineStr">
        <is>
          <t>Architect</t>
        </is>
      </c>
      <c r="E8" s="2" t="inlineStr">
        <is>
          <t>39 Jackson St, Clayfield QLD 4011, Australia</t>
        </is>
      </c>
      <c r="F8" s="2" t="inlineStr">
        <is>
          <t>39 Jackson St, Clayfield QLD 4011</t>
        </is>
      </c>
      <c r="G8" s="3" t="str">
        <f>HYPERLINK("https://wimarchitects.com/","https://wimarchitects.com/")</f>
        <v>https://wimarchitects.com/</v>
      </c>
      <c r="H8" s="2" t="inlineStr">
        <is>
          <t>info@wimarchitects.com</t>
        </is>
      </c>
      <c r="I8" s="2" t="inlineStr">
        <is>
          <t>••••••15</t>
        </is>
      </c>
      <c r="J8" s="2" t="inlineStr">
        <is>
          <t>5</t>
        </is>
      </c>
      <c r="K8" s="2" t="inlineStr">
        <is>
          <t>3</t>
        </is>
      </c>
      <c r="L8" s="2" t="inlineStr">
        <is>
          <t>Corporate Web &amp; Registry</t>
        </is>
      </c>
      <c r="M8" s="2" t="inlineStr">
        <is>
          <t>UNLOCKED_SAMPLE_PREVIEW</t>
        </is>
      </c>
      <c r="N8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9">
      <c r="A9" s="2" t="inlineStr">
        <is>
          <t>AUS-0008</t>
        </is>
      </c>
      <c r="B9" s="2" t="inlineStr">
        <is>
          <t>Australia</t>
        </is>
      </c>
      <c r="C9" s="2" t="inlineStr">
        <is>
          <t>The NRA Collaborative (nra-co-lab)</t>
        </is>
      </c>
      <c r="D9" s="2" t="inlineStr">
        <is>
          <t>Architect</t>
        </is>
      </c>
      <c r="E9" s="2" t="inlineStr">
        <is>
          <t>111 Eagle St, Brisbane City QLD 4000, Australia</t>
        </is>
      </c>
      <c r="F9" s="2" t="inlineStr">
        <is>
          <t>111 Eagle St, Brisbane City QLD 4000</t>
        </is>
      </c>
      <c r="G9" s="3" t="str">
        <f>HYPERLINK("https://www.noelrobinsonarchitects.com/","https://www.noelrobinsonarchitects.com/")</f>
        <v>https://www.noelrobinsonarchitects.com/</v>
      </c>
      <c r="H9" s="2" t="inlineStr">
        <is>
          <t>info@noelrobinsonarchitects.com</t>
        </is>
      </c>
      <c r="I9" s="2" t="inlineStr">
        <is>
          <t>••••••66</t>
        </is>
      </c>
      <c r="J9" s="2" t="inlineStr">
        <is>
          <t>4.5</t>
        </is>
      </c>
      <c r="K9" s="2" t="inlineStr">
        <is>
          <t>2</t>
        </is>
      </c>
      <c r="L9" s="2" t="inlineStr">
        <is>
          <t>LinkedIn</t>
        </is>
      </c>
      <c r="M9" s="2" t="inlineStr">
        <is>
          <t>UNLOCKED_SAMPLE_PREVIEW</t>
        </is>
      </c>
      <c r="N9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0">
      <c r="A10" s="2" t="inlineStr">
        <is>
          <t>AUS-0009</t>
        </is>
      </c>
      <c r="B10" s="2" t="inlineStr">
        <is>
          <t>Australia</t>
        </is>
      </c>
      <c r="C10" s="2" t="inlineStr">
        <is>
          <t>UltraLinea Architecture</t>
        </is>
      </c>
      <c r="D10" s="2" t="inlineStr">
        <is>
          <t>Architect</t>
        </is>
      </c>
      <c r="E10" s="2" t="inlineStr">
        <is>
          <t>Level 6/243 Edward St, Brisbane City QLD 4000, Australia</t>
        </is>
      </c>
      <c r="F10" s="2" t="inlineStr">
        <is>
          <t>Level 6/243 Edward St, Brisbane City QLD 4000</t>
        </is>
      </c>
      <c r="G10" s="3" t="str">
        <f>HYPERLINK("https://www.ultralinea.com.au/","https://www.ultralinea.com.au/")</f>
        <v>https://www.ultralinea.com.au/</v>
      </c>
      <c r="H10" s="2" t="inlineStr">
        <is>
          <t>info@ultralinea.com.au</t>
        </is>
      </c>
      <c r="I10" s="2" t="inlineStr">
        <is>
          <t>••••••50</t>
        </is>
      </c>
      <c r="J10" s="2" t="inlineStr">
        <is>
          <t>5</t>
        </is>
      </c>
      <c r="K10" s="2" t="inlineStr">
        <is>
          <t>1</t>
        </is>
      </c>
      <c r="L10" s="2" t="inlineStr">
        <is>
          <t>Corporate Web &amp; Registry</t>
        </is>
      </c>
      <c r="M10" s="2" t="inlineStr">
        <is>
          <t>UNLOCKED_SAMPLE_PREVIEW</t>
        </is>
      </c>
      <c r="N10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1">
      <c r="A11" s="2" t="inlineStr">
        <is>
          <t>AUS-0010</t>
        </is>
      </c>
      <c r="B11" s="2" t="inlineStr">
        <is>
          <t>Australia</t>
        </is>
      </c>
      <c r="C11" s="2" t="inlineStr">
        <is>
          <t>rixon architecture</t>
        </is>
      </c>
      <c r="D11" s="2" t="inlineStr">
        <is>
          <t>Architect</t>
        </is>
      </c>
      <c r="E11" s="2" t="inlineStr">
        <is>
          <t>133a Rye Ln, London SE15 4BQ, United Kingdom</t>
        </is>
      </c>
      <c r="F11" s="2" t="inlineStr">
        <is>
          <t>London SE15 4BQ, United Kingdom</t>
        </is>
      </c>
      <c r="G11" s="3" t="str">
        <f>HYPERLINK("http://www.rixon-architecture.com/","http://www.rixon-architecture.com/")</f>
        <v>http://www.rixon-architecture.com/</v>
      </c>
      <c r="H11" s="2" t="inlineStr">
        <is>
          <t>info@rixon-architecture.com</t>
        </is>
      </c>
      <c r="I11" s="2" t="inlineStr">
        <is>
          <t>••••••88</t>
        </is>
      </c>
      <c r="J11" s="2" t="inlineStr">
        <is>
          <t>5</t>
        </is>
      </c>
      <c r="K11" s="2" t="inlineStr">
        <is>
          <t>9</t>
        </is>
      </c>
      <c r="L11" s="2" t="inlineStr">
        <is>
          <t>LinkedIn, Instagram, Facebook</t>
        </is>
      </c>
      <c r="M11" s="2" t="inlineStr">
        <is>
          <t>UNLOCKED_SAMPLE_PREVIEW</t>
        </is>
      </c>
      <c r="N11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2">
      <c r="A12" s="2" t="inlineStr">
        <is>
          <t>AUS-0011</t>
        </is>
      </c>
      <c r="B12" s="2" t="inlineStr">
        <is>
          <t>Australia</t>
        </is>
      </c>
      <c r="C12" s="2" t="inlineStr">
        <is>
          <t>District. Architects</t>
        </is>
      </c>
      <c r="D12" s="2" t="inlineStr">
        <is>
          <t>Architect</t>
        </is>
      </c>
      <c r="E12" s="2" t="inlineStr">
        <is>
          <t>Arch 837 Brayards Rd, London SE15 2AG, United Kingdom</t>
        </is>
      </c>
      <c r="F12" s="2" t="inlineStr">
        <is>
          <t>London SE15 2AG, United Kingdom</t>
        </is>
      </c>
      <c r="G12" s="3" t="str">
        <f>HYPERLINK("http://www.districtarchitects.co.uk/","http://www.districtarchitects.co.uk/")</f>
        <v>http://www.districtarchitects.co.uk/</v>
      </c>
      <c r="H12" s="2" t="inlineStr">
        <is>
          <t>info@dist***.uk</t>
        </is>
      </c>
      <c r="I12" s="2" t="inlineStr">
        <is>
          <t>••••••01</t>
        </is>
      </c>
      <c r="J12" s="2" t="inlineStr">
        <is>
          <t>5</t>
        </is>
      </c>
      <c r="K12" s="2" t="inlineStr">
        <is>
          <t>4</t>
        </is>
      </c>
      <c r="L12" s="2" t="inlineStr">
        <is>
          <t>Instagram, Facebook, X/Twitter</t>
        </is>
      </c>
      <c r="M12" s="2" t="inlineStr">
        <is>
          <t>CONTACT_MASKED_IN_FREE_DEMO</t>
        </is>
      </c>
      <c r="N12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3">
      <c r="A13" s="2" t="inlineStr">
        <is>
          <t>AUS-0012</t>
        </is>
      </c>
      <c r="B13" s="2" t="inlineStr">
        <is>
          <t>Australia</t>
        </is>
      </c>
      <c r="C13" s="2" t="inlineStr">
        <is>
          <t>MRA</t>
        </is>
      </c>
      <c r="D13" s="2" t="inlineStr">
        <is>
          <t>Architect</t>
        </is>
      </c>
      <c r="E13" s="2" t="inlineStr">
        <is>
          <t>Studio 413, Peckham Levels, 95A Rye Ln, London SE15 4ST, United Kingdom</t>
        </is>
      </c>
      <c r="F13" s="2" t="inlineStr">
        <is>
          <t>London SE15 4ST, United Kingdom</t>
        </is>
      </c>
      <c r="G13" s="3" t="str">
        <f>HYPERLINK("http://mra.co.uk/","http://mra.co.uk/")</f>
        <v>http://mra.co.uk/</v>
      </c>
      <c r="H13" s="2" t="inlineStr">
        <is>
          <t>info@mra***.uk</t>
        </is>
      </c>
      <c r="I13" s="2" t="inlineStr">
        <is>
          <t>••••••38</t>
        </is>
      </c>
      <c r="J13" s="2" t="inlineStr">
        <is>
          <t>0</t>
        </is>
      </c>
      <c r="K13" s="2" t="inlineStr">
        <is>
          <t>0</t>
        </is>
      </c>
      <c r="L13" s="2" t="inlineStr">
        <is>
          <t>Corporate Web &amp; Registry</t>
        </is>
      </c>
      <c r="M13" s="2" t="inlineStr">
        <is>
          <t>CONTACT_MASKED_IN_FREE_DEMO</t>
        </is>
      </c>
      <c r="N13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4">
      <c r="A14" s="2" t="inlineStr">
        <is>
          <t>AUS-0013</t>
        </is>
      </c>
      <c r="B14" s="2" t="inlineStr">
        <is>
          <t>Australia</t>
        </is>
      </c>
      <c r="C14" s="2" t="inlineStr">
        <is>
          <t>Silk Mews Architects</t>
        </is>
      </c>
      <c r="D14" s="2" t="inlineStr">
        <is>
          <t>Architect</t>
        </is>
      </c>
      <c r="E14" s="2" t="inlineStr">
        <is>
          <t>Marlborough House, 8 Silk Mews, London SE11 4BA, United Kingdom</t>
        </is>
      </c>
      <c r="F14" s="2" t="inlineStr">
        <is>
          <t>London SE11 4BA, United Kingdom</t>
        </is>
      </c>
      <c r="G14" s="3" t="str">
        <f>HYPERLINK("http://www.silkmewsarchitects.co.uk/smd/Silk.html","http://www.silkmewsarchitects.co.uk/smd/Silk.html")</f>
        <v>http://www.silkmewsarchitects.co.uk/smd/Silk.html</v>
      </c>
      <c r="H14" s="2" t="inlineStr">
        <is>
          <t>info@silk***.uk</t>
        </is>
      </c>
      <c r="I14" s="2" t="inlineStr">
        <is>
          <t>••••••21</t>
        </is>
      </c>
      <c r="J14" s="2" t="inlineStr">
        <is>
          <t>0</t>
        </is>
      </c>
      <c r="K14" s="2" t="inlineStr">
        <is>
          <t>0</t>
        </is>
      </c>
      <c r="L14" s="2" t="inlineStr">
        <is>
          <t>Corporate Web &amp; Registry</t>
        </is>
      </c>
      <c r="M14" s="2" t="inlineStr">
        <is>
          <t>CONTACT_MASKED_IN_FREE_DEMO</t>
        </is>
      </c>
      <c r="N14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5">
      <c r="A15" s="2" t="inlineStr">
        <is>
          <t>AUS-0014</t>
        </is>
      </c>
      <c r="B15" s="2" t="inlineStr">
        <is>
          <t>Australia</t>
        </is>
      </c>
      <c r="C15" s="2" t="inlineStr">
        <is>
          <t>Bare Architects | South West Architect</t>
        </is>
      </c>
      <c r="D15" s="2" t="inlineStr">
        <is>
          <t>Architect</t>
        </is>
      </c>
      <c r="E15" s="2" t="inlineStr">
        <is>
          <t>10 Vickery St, Carbunup River WA 6280, Australia</t>
        </is>
      </c>
      <c r="F15" s="2" t="inlineStr">
        <is>
          <t>10 Vickery St, Carbunup River WA 6280</t>
        </is>
      </c>
      <c r="G15" s="3" t="str">
        <f>HYPERLINK("https://barearchitects.com/","https://barearchitects.com/")</f>
        <v>https://barearchitects.com/</v>
      </c>
      <c r="H15" s="2" t="inlineStr">
        <is>
          <t>info@bare***.com</t>
        </is>
      </c>
      <c r="I15" s="2" t="inlineStr">
        <is>
          <t>••••••43</t>
        </is>
      </c>
      <c r="J15" s="2" t="inlineStr">
        <is>
          <t>5</t>
        </is>
      </c>
      <c r="K15" s="2" t="inlineStr">
        <is>
          <t>1</t>
        </is>
      </c>
      <c r="L15" s="2" t="inlineStr">
        <is>
          <t>Instagram</t>
        </is>
      </c>
      <c r="M15" s="2" t="inlineStr">
        <is>
          <t>CONTACT_MASKED_IN_FREE_DEMO</t>
        </is>
      </c>
      <c r="N15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6">
      <c r="A16" s="2" t="inlineStr">
        <is>
          <t>AUS-0015</t>
        </is>
      </c>
      <c r="B16" s="2" t="inlineStr">
        <is>
          <t>Australia</t>
        </is>
      </c>
      <c r="C16" s="2" t="inlineStr">
        <is>
          <t>Nagy Design</t>
        </is>
      </c>
      <c r="D16" s="2" t="inlineStr">
        <is>
          <t>Architecture firm</t>
        </is>
      </c>
      <c r="E16" s="2" t="inlineStr">
        <is>
          <t>52/195 Wellington Rd, Clayton VIC 3168, Australia</t>
        </is>
      </c>
      <c r="F16" s="2" t="inlineStr">
        <is>
          <t>52/195 Wellington Rd, Clayton VIC 3168</t>
        </is>
      </c>
      <c r="G16" s="3" t="str">
        <f>HYPERLINK("http://www.nagydesign.com.au/","http://www.nagydesign.com.au/")</f>
        <v>http://www.nagydesign.com.au/</v>
      </c>
      <c r="H16" s="2" t="inlineStr">
        <is>
          <t>info@nagy***.au</t>
        </is>
      </c>
      <c r="I16" s="2" t="inlineStr">
        <is>
          <t>••••••33</t>
        </is>
      </c>
      <c r="J16" s="2" t="inlineStr">
        <is>
          <t>5</t>
        </is>
      </c>
      <c r="K16" s="2" t="inlineStr">
        <is>
          <t>3</t>
        </is>
      </c>
      <c r="L16" s="2" t="inlineStr">
        <is>
          <t>Instagram, Facebook</t>
        </is>
      </c>
      <c r="M16" s="2" t="inlineStr">
        <is>
          <t>CONTACT_MASKED_IN_FREE_DEMO</t>
        </is>
      </c>
      <c r="N16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7">
      <c r="A17" s="2" t="inlineStr">
        <is>
          <t>AUS-0016</t>
        </is>
      </c>
      <c r="B17" s="2" t="inlineStr">
        <is>
          <t>Australia</t>
        </is>
      </c>
      <c r="C17" s="2" t="inlineStr">
        <is>
          <t>CplusC Architects + Builders</t>
        </is>
      </c>
      <c r="D17" s="2" t="inlineStr">
        <is>
          <t>Architect</t>
        </is>
      </c>
      <c r="E17" s="2" t="inlineStr">
        <is>
          <t>466 Cleveland St, Surry Hills NSW 2010, Australia</t>
        </is>
      </c>
      <c r="F17" s="2" t="inlineStr">
        <is>
          <t>466 Cleveland St, Surry Hills NSW 2010</t>
        </is>
      </c>
      <c r="G17" s="3" t="str">
        <f>HYPERLINK("https://www.cplusc.com.au/","https://www.cplusc.com.au/")</f>
        <v>https://www.cplusc.com.au/</v>
      </c>
      <c r="H17" s="2" t="inlineStr">
        <is>
          <t>info@cplu***.au</t>
        </is>
      </c>
      <c r="I17" s="2" t="inlineStr">
        <is>
          <t>••••••11</t>
        </is>
      </c>
      <c r="J17" s="2" t="inlineStr">
        <is>
          <t>4.9</t>
        </is>
      </c>
      <c r="K17" s="2" t="inlineStr">
        <is>
          <t>10</t>
        </is>
      </c>
      <c r="L17" s="2" t="inlineStr">
        <is>
          <t>Instagram, Facebook</t>
        </is>
      </c>
      <c r="M17" s="2" t="inlineStr">
        <is>
          <t>CONTACT_MASKED_IN_FREE_DEMO</t>
        </is>
      </c>
      <c r="N17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8">
      <c r="A18" s="2" t="inlineStr">
        <is>
          <t>AUS-0017</t>
        </is>
      </c>
      <c r="B18" s="2" t="inlineStr">
        <is>
          <t>Australia</t>
        </is>
      </c>
      <c r="C18" s="2" t="inlineStr">
        <is>
          <t>Campbell Luscombe Architects Pty Ltd</t>
        </is>
      </c>
      <c r="D18" s="2" t="inlineStr">
        <is>
          <t>Architect</t>
        </is>
      </c>
      <c r="E18" s="2" t="inlineStr">
        <is>
          <t>Studio 3, Level 3/35 Buckingham St, Surry Hills NSW 2010, Australia</t>
        </is>
      </c>
      <c r="F18" s="2" t="inlineStr">
        <is>
          <t>Level 3/35 Buckingham St, Surry Hills NSW 2010</t>
        </is>
      </c>
      <c r="G18" s="3" t="str">
        <f>HYPERLINK("http://www.clarchitects.com.au/","http://www.clarchitects.com.au/")</f>
        <v>http://www.clarchitects.com.au/</v>
      </c>
      <c r="H18" s="2" t="inlineStr">
        <is>
          <t>info@clar***.au</t>
        </is>
      </c>
      <c r="I18" s="2" t="inlineStr">
        <is>
          <t>••••••11</t>
        </is>
      </c>
      <c r="J18" s="2" t="inlineStr">
        <is>
          <t>0</t>
        </is>
      </c>
      <c r="K18" s="2" t="inlineStr">
        <is>
          <t>0</t>
        </is>
      </c>
      <c r="L18" s="2" t="inlineStr">
        <is>
          <t>Corporate Web &amp; Registry</t>
        </is>
      </c>
      <c r="M18" s="2" t="inlineStr">
        <is>
          <t>CONTACT_MASKED_IN_FREE_DEMO</t>
        </is>
      </c>
      <c r="N18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9">
      <c r="A19" s="2" t="inlineStr">
        <is>
          <t>AUS-0018</t>
        </is>
      </c>
      <c r="B19" s="2" t="inlineStr">
        <is>
          <t>Australia</t>
        </is>
      </c>
      <c r="C19" s="2" t="inlineStr">
        <is>
          <t>Tribe Studio</t>
        </is>
      </c>
      <c r="D19" s="2" t="inlineStr">
        <is>
          <t>Architect</t>
        </is>
      </c>
      <c r="E19" s="2" t="inlineStr">
        <is>
          <t>247 Devonshire St, Surry Hills NSW 2010, Australia</t>
        </is>
      </c>
      <c r="F19" s="2" t="inlineStr">
        <is>
          <t>247 Devonshire St, Surry Hills NSW 2010</t>
        </is>
      </c>
      <c r="G19" s="3" t="str">
        <f>HYPERLINK("https://www.tribestudio.com.au/","https://www.tribestudio.com.au/")</f>
        <v>https://www.tribestudio.com.au/</v>
      </c>
      <c r="H19" s="2" t="inlineStr">
        <is>
          <t>info@trib***.au</t>
        </is>
      </c>
      <c r="I19" s="2" t="inlineStr">
        <is>
          <t>••••••11</t>
        </is>
      </c>
      <c r="J19" s="2" t="inlineStr">
        <is>
          <t>4</t>
        </is>
      </c>
      <c r="K19" s="2" t="inlineStr">
        <is>
          <t>5</t>
        </is>
      </c>
      <c r="L19" s="2" t="inlineStr">
        <is>
          <t>LinkedIn, Instagram</t>
        </is>
      </c>
      <c r="M19" s="2" t="inlineStr">
        <is>
          <t>CONTACT_MASKED_IN_FREE_DEMO</t>
        </is>
      </c>
      <c r="N19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20">
      <c r="A20" s="2" t="inlineStr">
        <is>
          <t>AUS-0019</t>
        </is>
      </c>
      <c r="B20" s="2" t="inlineStr">
        <is>
          <t>Australia</t>
        </is>
      </c>
      <c r="C20" s="2" t="inlineStr">
        <is>
          <t>Fuse Architects</t>
        </is>
      </c>
      <c r="D20" s="2" t="inlineStr">
        <is>
          <t>Architect</t>
        </is>
      </c>
      <c r="E20" s="2" t="inlineStr">
        <is>
          <t>64/61 Marlborough St, Surry Hills NSW 2010, Australia</t>
        </is>
      </c>
      <c r="F20" s="2" t="inlineStr">
        <is>
          <t>64/61 Marlborough St, Surry Hills NSW 2010</t>
        </is>
      </c>
      <c r="G20" s="3" t="str">
        <f>HYPERLINK("http://www.fusearchitects.com.au/","http://www.fusearchitects.com.au/")</f>
        <v>http://www.fusearchitects.com.au/</v>
      </c>
      <c r="H20" s="2" t="inlineStr">
        <is>
          <t>info@fuse***.au</t>
        </is>
      </c>
      <c r="I20" s="2" t="inlineStr">
        <is>
          <t>••••••56</t>
        </is>
      </c>
      <c r="J20" s="2" t="inlineStr">
        <is>
          <t>3</t>
        </is>
      </c>
      <c r="K20" s="2" t="inlineStr">
        <is>
          <t>2</t>
        </is>
      </c>
      <c r="L20" s="2" t="inlineStr">
        <is>
          <t>LinkedIn, Instagram</t>
        </is>
      </c>
      <c r="M20" s="2" t="inlineStr">
        <is>
          <t>CONTACT_MASKED_IN_FREE_DEMO</t>
        </is>
      </c>
      <c r="N20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21">
      <c r="A21" s="2" t="inlineStr">
        <is>
          <t>AUS-0020</t>
        </is>
      </c>
      <c r="B21" s="2" t="inlineStr">
        <is>
          <t>Australia</t>
        </is>
      </c>
      <c r="C21" s="2" t="inlineStr">
        <is>
          <t>Nigel Parsons &amp; Associates Architect</t>
        </is>
      </c>
      <c r="D21" s="2" t="inlineStr">
        <is>
          <t>Architect</t>
        </is>
      </c>
      <c r="E21" s="2" t="inlineStr">
        <is>
          <t>36/330 Wattle St, Ultimo NSW 2007, Australia</t>
        </is>
      </c>
      <c r="F21" s="2" t="inlineStr">
        <is>
          <t>36/330 Wattle St, Ultimo NSW 2007</t>
        </is>
      </c>
      <c r="G21" s="3" t="str">
        <f>HYPERLINK("http://npaa.net.au/","http://npaa.net.au/")</f>
        <v>http://npaa.net.au/</v>
      </c>
      <c r="H21" s="2" t="inlineStr">
        <is>
          <t>info@npaa***.au</t>
        </is>
      </c>
      <c r="I21" s="2" t="inlineStr">
        <is>
          <t>••••••26</t>
        </is>
      </c>
      <c r="J21" s="2" t="inlineStr">
        <is>
          <t>5</t>
        </is>
      </c>
      <c r="K21" s="2" t="inlineStr">
        <is>
          <t>1</t>
        </is>
      </c>
      <c r="L21" s="2" t="inlineStr">
        <is>
          <t>Corporate Web &amp; Registry</t>
        </is>
      </c>
      <c r="M21" s="2" t="inlineStr">
        <is>
          <t>CONTACT_MASKED_IN_FREE_DEMO</t>
        </is>
      </c>
      <c r="N21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22">
      <c r="A22" s="2" t="inlineStr">
        <is>
          <t>AUS-0021</t>
        </is>
      </c>
      <c r="B22" s="2" t="inlineStr">
        <is>
          <t>Australia</t>
        </is>
      </c>
      <c r="C22" s="2" t="inlineStr">
        <is>
          <t>A2Z landscaping and fencing</t>
        </is>
      </c>
      <c r="D22" s="2" t="inlineStr">
        <is>
          <t>Landscape designer</t>
        </is>
      </c>
      <c r="E22" s="2" t="inlineStr">
        <is>
          <t>Natalie Pl, Oakhurst NSW 2761, Australia</t>
        </is>
      </c>
      <c r="F22" s="2" t="inlineStr">
        <is>
          <t>Natalie Pl, Oakhurst NSW 2761</t>
        </is>
      </c>
      <c r="G22" s="3" t="str">
        <f>HYPERLINK("https://a2zlandscapingandfencing.com.au/","https://a2zlandscapingandfencing.com.au/")</f>
        <v>https://a2zlandscapingandfencing.com.au/</v>
      </c>
      <c r="H22" s="2" t="inlineStr">
        <is>
          <t>info@a2zl***.au</t>
        </is>
      </c>
      <c r="I22" s="2" t="inlineStr">
        <is>
          <t>••••••60</t>
        </is>
      </c>
      <c r="J22" s="2" t="inlineStr">
        <is>
          <t>5</t>
        </is>
      </c>
      <c r="K22" s="2" t="inlineStr">
        <is>
          <t>8</t>
        </is>
      </c>
      <c r="L22" s="2" t="inlineStr">
        <is>
          <t>Corporate Web &amp; Registry</t>
        </is>
      </c>
      <c r="M22" s="2" t="inlineStr">
        <is>
          <t>CONTACT_MASKED_IN_FREE_DEMO</t>
        </is>
      </c>
      <c r="N22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23">
      <c r="A23" s="2" t="inlineStr">
        <is>
          <t>AUS-0022</t>
        </is>
      </c>
      <c r="B23" s="2" t="inlineStr">
        <is>
          <t>Australia</t>
        </is>
      </c>
      <c r="C23" s="2" t="inlineStr">
        <is>
          <t>BRD Group</t>
        </is>
      </c>
      <c r="D23" s="2" t="inlineStr">
        <is>
          <t>Building designer</t>
        </is>
      </c>
      <c r="E23" s="2" t="inlineStr">
        <is>
          <t>Kon-Tiki Business Centre Tower 2, Level 4 Tenancy T2, 411 55 Plaza Parade, Maroochydore QLD 4558, Australia</t>
        </is>
      </c>
      <c r="F23" s="2" t="inlineStr">
        <is>
          <t>411 55 Plaza Parade, Maroochydore QLD 4558</t>
        </is>
      </c>
      <c r="G23" s="3" t="str">
        <f>HYPERLINK("http://www.brdg.com.au/","http://www.brdg.com.au/")</f>
        <v>http://www.brdg.com.au/</v>
      </c>
      <c r="H23" s="2" t="inlineStr">
        <is>
          <t>info@brdg***.au</t>
        </is>
      </c>
      <c r="I23" s="2" t="inlineStr">
        <is>
          <t>••••••26</t>
        </is>
      </c>
      <c r="J23" s="2" t="inlineStr">
        <is>
          <t>5</t>
        </is>
      </c>
      <c r="K23" s="2" t="inlineStr">
        <is>
          <t>6</t>
        </is>
      </c>
      <c r="L23" s="2" t="inlineStr">
        <is>
          <t>LinkedIn, Instagram, Facebook</t>
        </is>
      </c>
      <c r="M23" s="2" t="inlineStr">
        <is>
          <t>CONTACT_MASKED_IN_FREE_DEMO</t>
        </is>
      </c>
      <c r="N23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24">
      <c r="A24" s="2" t="inlineStr">
        <is>
          <t>AUS-0023</t>
        </is>
      </c>
      <c r="B24" s="2" t="inlineStr">
        <is>
          <t>Australia</t>
        </is>
      </c>
      <c r="C24" s="2" t="inlineStr">
        <is>
          <t>Dennis Hill Architect</t>
        </is>
      </c>
      <c r="D24" s="2" t="inlineStr">
        <is>
          <t>Architecture firm</t>
        </is>
      </c>
      <c r="E24" s="2" t="inlineStr">
        <is>
          <t>118 Yandina Coolum Rd, Coolum Beach QLD 4573, Australia</t>
        </is>
      </c>
      <c r="F24" s="2" t="inlineStr">
        <is>
          <t>118 Yandina Coolum Rd, Coolum Beach QLD 4573</t>
        </is>
      </c>
      <c r="G24" s="3" t="str">
        <f>HYPERLINK("https://www.dennishillarchitect.com/","https://www.dennishillarchitect.com/")</f>
        <v>https://www.dennishillarchitect.com/</v>
      </c>
      <c r="H24" s="2" t="inlineStr">
        <is>
          <t>info@denn***.com</t>
        </is>
      </c>
      <c r="I24" s="2" t="inlineStr">
        <is>
          <t>••••••66</t>
        </is>
      </c>
      <c r="J24" s="2" t="inlineStr">
        <is>
          <t>0</t>
        </is>
      </c>
      <c r="K24" s="2" t="inlineStr">
        <is>
          <t>0</t>
        </is>
      </c>
      <c r="L24" s="2" t="inlineStr">
        <is>
          <t>Instagram</t>
        </is>
      </c>
      <c r="M24" s="2" t="inlineStr">
        <is>
          <t>CONTACT_MASKED_IN_FREE_DEMO</t>
        </is>
      </c>
      <c r="N24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25">
      <c r="A25" s="2" t="inlineStr">
        <is>
          <t>AUS-0024</t>
        </is>
      </c>
      <c r="B25" s="2" t="inlineStr">
        <is>
          <t>Australia</t>
        </is>
      </c>
      <c r="C25" s="2" t="inlineStr">
        <is>
          <t>JAGA Architecture</t>
        </is>
      </c>
      <c r="D25" s="2" t="inlineStr">
        <is>
          <t>Architect</t>
        </is>
      </c>
      <c r="E25" s="2" t="inlineStr">
        <is>
          <t>10 Dowling St, Lake Wendouree VIC 3350, Australia</t>
        </is>
      </c>
      <c r="F25" s="2" t="inlineStr">
        <is>
          <t>10 Dowling St, Lake Wendouree VIC 3350</t>
        </is>
      </c>
      <c r="G25" s="3" t="str">
        <f>HYPERLINK("https://www.jaga-architecture.com.au/","https://www.jaga-architecture.com.au/")</f>
        <v>https://www.jaga-architecture.com.au/</v>
      </c>
      <c r="H25" s="2" t="inlineStr">
        <is>
          <t>info@jaga***.au</t>
        </is>
      </c>
      <c r="I25" s="2" t="inlineStr">
        <is>
          <t>••••••00</t>
        </is>
      </c>
      <c r="J25" s="2" t="inlineStr">
        <is>
          <t>5</t>
        </is>
      </c>
      <c r="K25" s="2" t="inlineStr">
        <is>
          <t>1</t>
        </is>
      </c>
      <c r="L25" s="2" t="inlineStr">
        <is>
          <t>Corporate Web &amp; Registry</t>
        </is>
      </c>
      <c r="M25" s="2" t="inlineStr">
        <is>
          <t>CONTACT_MASKED_IN_FREE_DEMO</t>
        </is>
      </c>
      <c r="N25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26">
      <c r="A26" s="2" t="inlineStr">
        <is>
          <t>AUS-0025</t>
        </is>
      </c>
      <c r="B26" s="2" t="inlineStr">
        <is>
          <t>Australia</t>
        </is>
      </c>
      <c r="C26" s="2" t="inlineStr">
        <is>
          <t>Delorenzo Pools</t>
        </is>
      </c>
      <c r="D26" s="2" t="inlineStr">
        <is>
          <t>Swimming pool contractor</t>
        </is>
      </c>
      <c r="E26" s="2" t="inlineStr">
        <is>
          <t>20 Melanie Blair Pl, Skye VIC 3977, Australia</t>
        </is>
      </c>
      <c r="F26" s="2" t="inlineStr">
        <is>
          <t>20 Melanie Blair Pl, Skye VIC 3977</t>
        </is>
      </c>
      <c r="G26" s="3" t="str">
        <f>HYPERLINK("http://delorenzopools.com.au/","http://delorenzopools.com.au/")</f>
        <v>http://delorenzopools.com.au/</v>
      </c>
      <c r="H26" s="2" t="inlineStr">
        <is>
          <t>info@delo***.au</t>
        </is>
      </c>
      <c r="I26" s="2" t="inlineStr">
        <is>
          <t>••••••17</t>
        </is>
      </c>
      <c r="J26" s="2" t="inlineStr">
        <is>
          <t>5</t>
        </is>
      </c>
      <c r="K26" s="2" t="inlineStr">
        <is>
          <t>3</t>
        </is>
      </c>
      <c r="L26" s="2" t="inlineStr">
        <is>
          <t>Instagram, Facebook</t>
        </is>
      </c>
      <c r="M26" s="2" t="inlineStr">
        <is>
          <t>CONTACT_MASKED_IN_FREE_DEMO</t>
        </is>
      </c>
      <c r="N26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27">
      <c r="A27" s="2" t="inlineStr">
        <is>
          <t>AUS-0026</t>
        </is>
      </c>
      <c r="B27" s="2" t="inlineStr">
        <is>
          <t>Australia</t>
        </is>
      </c>
      <c r="C27" s="2" t="inlineStr">
        <is>
          <t>Domestic Drafting Service</t>
        </is>
      </c>
      <c r="D27" s="2" t="inlineStr">
        <is>
          <t>Drafting service</t>
        </is>
      </c>
      <c r="E27" s="2" t="inlineStr">
        <is>
          <t>25A Dorothy St, Gosnells WA 6110, Australia</t>
        </is>
      </c>
      <c r="F27" s="2" t="inlineStr">
        <is>
          <t>25A Dorothy St, Gosnells WA 6110</t>
        </is>
      </c>
      <c r="G27" s="3" t="str">
        <f>HYPERLINK("http://www.domesticdraftingservice.com/","http://www.domesticdraftingservice.com/")</f>
        <v>http://www.domesticdraftingservice.com/</v>
      </c>
      <c r="H27" s="2" t="inlineStr">
        <is>
          <t>info@dome***.com</t>
        </is>
      </c>
      <c r="I27" s="2" t="inlineStr">
        <is>
          <t>••••••39</t>
        </is>
      </c>
      <c r="J27" s="2" t="inlineStr">
        <is>
          <t>4.2</t>
        </is>
      </c>
      <c r="K27" s="2" t="inlineStr">
        <is>
          <t>9</t>
        </is>
      </c>
      <c r="L27" s="2" t="inlineStr">
        <is>
          <t>LinkedIn, Instagram, Facebook</t>
        </is>
      </c>
      <c r="M27" s="2" t="inlineStr">
        <is>
          <t>CONTACT_MASKED_IN_FREE_DEMO</t>
        </is>
      </c>
      <c r="N27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28">
      <c r="A28" s="2" t="inlineStr">
        <is>
          <t>AUS-0027</t>
        </is>
      </c>
      <c r="B28" s="2" t="inlineStr">
        <is>
          <t>Australia</t>
        </is>
      </c>
      <c r="C28" s="2" t="inlineStr">
        <is>
          <t>3stone Buildings</t>
        </is>
      </c>
      <c r="D28" s="2" t="inlineStr">
        <is>
          <t>Home builder</t>
        </is>
      </c>
      <c r="E28" s="2" t="inlineStr">
        <is>
          <t>13 Lena St, Beckenham WA 6107, Australia</t>
        </is>
      </c>
      <c r="F28" s="2" t="inlineStr">
        <is>
          <t>13 Lena St, Beckenham WA 6107</t>
        </is>
      </c>
      <c r="G28" s="3" t="str">
        <f>HYPERLINK("http://www.3stone.com.au/","http://www.3stone.com.au/")</f>
        <v>http://www.3stone.com.au/</v>
      </c>
      <c r="H28" s="2" t="inlineStr">
        <is>
          <t>info@3sto***.au</t>
        </is>
      </c>
      <c r="I28" s="2" t="inlineStr">
        <is>
          <t>••••••74</t>
        </is>
      </c>
      <c r="J28" s="2" t="inlineStr">
        <is>
          <t>5</t>
        </is>
      </c>
      <c r="K28" s="2" t="inlineStr">
        <is>
          <t>3</t>
        </is>
      </c>
      <c r="L28" s="2" t="inlineStr">
        <is>
          <t>LinkedIn, Instagram, Facebook</t>
        </is>
      </c>
      <c r="M28" s="2" t="inlineStr">
        <is>
          <t>CONTACT_MASKED_IN_FREE_DEMO</t>
        </is>
      </c>
      <c r="N28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29">
      <c r="A29" s="2" t="inlineStr">
        <is>
          <t>AUS-0028</t>
        </is>
      </c>
      <c r="B29" s="2" t="inlineStr">
        <is>
          <t>Australia</t>
        </is>
      </c>
      <c r="C29" s="2" t="inlineStr">
        <is>
          <t>Robeson Architects</t>
        </is>
      </c>
      <c r="D29" s="2" t="inlineStr">
        <is>
          <t>Architecture firm</t>
        </is>
      </c>
      <c r="E29" s="2" t="inlineStr">
        <is>
          <t>288 Railway Parade, West Leederville WA 6007, Australia</t>
        </is>
      </c>
      <c r="F29" s="2" t="inlineStr">
        <is>
          <t>288 Railway Parade, West Leederville WA 6007</t>
        </is>
      </c>
      <c r="G29" s="3" t="str">
        <f>HYPERLINK("http://www.robesonarchitects.com.au/","http://www.robesonarchitects.com.au/")</f>
        <v>http://www.robesonarchitects.com.au/</v>
      </c>
      <c r="H29" s="2" t="inlineStr">
        <is>
          <t>info@robe***.au</t>
        </is>
      </c>
      <c r="I29" s="2" t="inlineStr">
        <is>
          <t>••••••78</t>
        </is>
      </c>
      <c r="J29" s="2" t="inlineStr">
        <is>
          <t>4.8</t>
        </is>
      </c>
      <c r="K29" s="2" t="inlineStr">
        <is>
          <t>15</t>
        </is>
      </c>
      <c r="L29" s="2" t="inlineStr">
        <is>
          <t>Instagram</t>
        </is>
      </c>
      <c r="M29" s="2" t="inlineStr">
        <is>
          <t>CONTACT_MASKED_IN_FREE_DEMO</t>
        </is>
      </c>
      <c r="N29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30">
      <c r="A30" s="2" t="inlineStr">
        <is>
          <t>AUS-0029</t>
        </is>
      </c>
      <c r="B30" s="2" t="inlineStr">
        <is>
          <t>Australia</t>
        </is>
      </c>
      <c r="C30" s="2" t="inlineStr">
        <is>
          <t>David Cox Architects</t>
        </is>
      </c>
      <c r="D30" s="2" t="inlineStr">
        <is>
          <t>Architect</t>
        </is>
      </c>
      <c r="E30" s="2" t="inlineStr">
        <is>
          <t>1 Ribblesdale Pl, Preston PR1 3NA, United Kingdom</t>
        </is>
      </c>
      <c r="F30" s="2" t="inlineStr">
        <is>
          <t>Preston PR1 3NA, United Kingdom</t>
        </is>
      </c>
      <c r="G30" s="3" t="str">
        <f>HYPERLINK("http://davidcoxarchitects.co.uk/","http://davidcoxarchitects.co.uk/")</f>
        <v>http://davidcoxarchitects.co.uk/</v>
      </c>
      <c r="H30" s="2" t="inlineStr">
        <is>
          <t>info@davi***.uk</t>
        </is>
      </c>
      <c r="I30" s="2" t="inlineStr">
        <is>
          <t>••••••44</t>
        </is>
      </c>
      <c r="J30" s="2" t="inlineStr">
        <is>
          <t>4.6</t>
        </is>
      </c>
      <c r="K30" s="2" t="inlineStr">
        <is>
          <t>14</t>
        </is>
      </c>
      <c r="L30" s="2" t="inlineStr">
        <is>
          <t>Corporate Web &amp; Registry</t>
        </is>
      </c>
      <c r="M30" s="2" t="inlineStr">
        <is>
          <t>CONTACT_MASKED_IN_FREE_DEMO</t>
        </is>
      </c>
      <c r="N30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31">
      <c r="A31" s="2" t="inlineStr">
        <is>
          <t>AUS-0030</t>
        </is>
      </c>
      <c r="B31" s="2" t="inlineStr">
        <is>
          <t>Australia</t>
        </is>
      </c>
      <c r="C31" s="2" t="inlineStr">
        <is>
          <t>Alkot Studio</t>
        </is>
      </c>
      <c r="D31" s="2" t="inlineStr">
        <is>
          <t>Interior designer</t>
        </is>
      </c>
      <c r="E31" s="2" t="inlineStr">
        <is>
          <t>Level 1, Suite 3/25 James St, Fortitude Valley QLD 4006, Australia</t>
        </is>
      </c>
      <c r="F31" s="2" t="inlineStr">
        <is>
          <t>Suite 3/25 James St, Fortitude Valley QLD 4006</t>
        </is>
      </c>
      <c r="G31" s="3" t="str">
        <f>HYPERLINK("http://www.alkotstudio.com.au/","http://www.alkotstudio.com.au/")</f>
        <v>http://www.alkotstudio.com.au/</v>
      </c>
      <c r="H31" s="2" t="inlineStr">
        <is>
          <t>info@alko***.au</t>
        </is>
      </c>
      <c r="I31" s="2" t="inlineStr">
        <is>
          <t>••••••05</t>
        </is>
      </c>
      <c r="J31" s="2" t="inlineStr">
        <is>
          <t>4.9</t>
        </is>
      </c>
      <c r="K31" s="2" t="inlineStr">
        <is>
          <t>9</t>
        </is>
      </c>
      <c r="L31" s="2" t="inlineStr">
        <is>
          <t>LinkedIn, Instagram, Facebook</t>
        </is>
      </c>
      <c r="M31" s="2" t="inlineStr">
        <is>
          <t>CONTACT_MASKED_IN_FREE_DEMO</t>
        </is>
      </c>
      <c r="N31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32">
      <c r="A32" s="2" t="inlineStr">
        <is>
          <t>AUS-0031</t>
        </is>
      </c>
      <c r="B32" s="2" t="inlineStr">
        <is>
          <t>Australia</t>
        </is>
      </c>
      <c r="C32" s="2" t="inlineStr">
        <is>
          <t>Jamison Architects</t>
        </is>
      </c>
      <c r="D32" s="2" t="inlineStr">
        <is>
          <t>Architect</t>
        </is>
      </c>
      <c r="E32" s="2" t="inlineStr">
        <is>
          <t>4 Kookaburra Pl, Parkwood QLD 4214, Australia</t>
        </is>
      </c>
      <c r="F32" s="2" t="inlineStr">
        <is>
          <t>4 Kookaburra Pl, Parkwood QLD 4214</t>
        </is>
      </c>
      <c r="G32" s="3" t="str">
        <f>HYPERLINK("http://www.jamisonarchitects.com.au/","http://www.jamisonarchitects.com.au/")</f>
        <v>http://www.jamisonarchitects.com.au/</v>
      </c>
      <c r="H32" s="2" t="inlineStr">
        <is>
          <t>info@jami***.au</t>
        </is>
      </c>
      <c r="I32" s="2" t="inlineStr">
        <is>
          <t>••••••65</t>
        </is>
      </c>
      <c r="J32" s="2" t="inlineStr">
        <is>
          <t>5</t>
        </is>
      </c>
      <c r="K32" s="2" t="inlineStr">
        <is>
          <t>7</t>
        </is>
      </c>
      <c r="L32" s="2" t="inlineStr">
        <is>
          <t>Instagram, Facebook</t>
        </is>
      </c>
      <c r="M32" s="2" t="inlineStr">
        <is>
          <t>CONTACT_MASKED_IN_FREE_DEMO</t>
        </is>
      </c>
      <c r="N32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33">
      <c r="A33" s="2" t="inlineStr">
        <is>
          <t>AUS-0032</t>
        </is>
      </c>
      <c r="B33" s="2" t="inlineStr">
        <is>
          <t>Australia</t>
        </is>
      </c>
      <c r="C33" s="2" t="inlineStr">
        <is>
          <t>Zen Architects</t>
        </is>
      </c>
      <c r="D33" s="2" t="inlineStr">
        <is>
          <t>Architect</t>
        </is>
      </c>
      <c r="E33" s="2" t="inlineStr">
        <is>
          <t>L1/422 Bridge Rd, Richmond VIC 3121, Australia</t>
        </is>
      </c>
      <c r="F33" s="2" t="inlineStr">
        <is>
          <t>L1/422 Bridge Rd, Richmond VIC 3121</t>
        </is>
      </c>
      <c r="G33" s="3" t="str">
        <f>HYPERLINK("http://www.zenarchitects.com/","http://www.zenarchitects.com/")</f>
        <v>http://www.zenarchitects.com/</v>
      </c>
      <c r="H33" s="2" t="inlineStr">
        <is>
          <t>info@zena***.com</t>
        </is>
      </c>
      <c r="I33" s="2" t="inlineStr">
        <is>
          <t>••••••09</t>
        </is>
      </c>
      <c r="J33" s="2" t="inlineStr">
        <is>
          <t>5</t>
        </is>
      </c>
      <c r="K33" s="2" t="inlineStr">
        <is>
          <t>2</t>
        </is>
      </c>
      <c r="L33" s="2" t="inlineStr">
        <is>
          <t>Instagram</t>
        </is>
      </c>
      <c r="M33" s="2" t="inlineStr">
        <is>
          <t>CONTACT_MASKED_IN_FREE_DEMO</t>
        </is>
      </c>
      <c r="N33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34">
      <c r="A34" s="2" t="inlineStr">
        <is>
          <t>AUS-0033</t>
        </is>
      </c>
      <c r="B34" s="2" t="inlineStr">
        <is>
          <t>Australia</t>
        </is>
      </c>
      <c r="C34" s="2" t="inlineStr">
        <is>
          <t>MRZ Designs</t>
        </is>
      </c>
      <c r="D34" s="2" t="inlineStr">
        <is>
          <t>Architecture firm</t>
        </is>
      </c>
      <c r="E34" s="2" t="inlineStr">
        <is>
          <t>Unit 1 5/7 Ross St, Parramatta NSW 2150, Australia</t>
        </is>
      </c>
      <c r="F34" s="2" t="inlineStr">
        <is>
          <t>Unit 1 5/7 Ross St, Parramatta NSW 2150</t>
        </is>
      </c>
      <c r="G34" s="3" t="str">
        <f>HYPERLINK("http://mrzdesigns.com.au/","http://mrzdesigns.com.au/")</f>
        <v>http://mrzdesigns.com.au/</v>
      </c>
      <c r="H34" s="2" t="inlineStr">
        <is>
          <t>info@mrzd***.au</t>
        </is>
      </c>
      <c r="I34" s="2" t="inlineStr">
        <is>
          <t>••••••50</t>
        </is>
      </c>
      <c r="J34" s="2" t="inlineStr">
        <is>
          <t>5</t>
        </is>
      </c>
      <c r="K34" s="2" t="inlineStr">
        <is>
          <t>1</t>
        </is>
      </c>
      <c r="L34" s="2" t="inlineStr">
        <is>
          <t>LinkedIn, Instagram, Facebook, YouTube</t>
        </is>
      </c>
      <c r="M34" s="2" t="inlineStr">
        <is>
          <t>CONTACT_MASKED_IN_FREE_DEMO</t>
        </is>
      </c>
      <c r="N34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35">
      <c r="A35" s="2" t="inlineStr">
        <is>
          <t>AUS-0034</t>
        </is>
      </c>
      <c r="B35" s="2" t="inlineStr">
        <is>
          <t>Australia</t>
        </is>
      </c>
      <c r="C35" s="2" t="inlineStr">
        <is>
          <t>Secret Design Studio</t>
        </is>
      </c>
      <c r="D35" s="2" t="inlineStr">
        <is>
          <t>Architectural designer</t>
        </is>
      </c>
      <c r="E35" s="2" t="inlineStr">
        <is>
          <t>13 Allister St, Mount Waverley VIC 3149, Australia</t>
        </is>
      </c>
      <c r="F35" s="2" t="inlineStr">
        <is>
          <t>13 Allister St, Mount Waverley VIC 3149</t>
        </is>
      </c>
      <c r="G35" s="3" t="str">
        <f>HYPERLINK("https://www.secretdesignstudio.com/","https://www.secretdesignstudio.com/")</f>
        <v>https://www.secretdesignstudio.com/</v>
      </c>
      <c r="H35" s="2" t="inlineStr">
        <is>
          <t>info@secr***.com</t>
        </is>
      </c>
      <c r="I35" s="2" t="inlineStr">
        <is>
          <t>••••••07</t>
        </is>
      </c>
      <c r="J35" s="2" t="inlineStr">
        <is>
          <t>4.9</t>
        </is>
      </c>
      <c r="K35" s="2" t="inlineStr">
        <is>
          <t>93</t>
        </is>
      </c>
      <c r="L35" s="2" t="inlineStr">
        <is>
          <t>Instagram, Facebook, X/Twitter</t>
        </is>
      </c>
      <c r="M35" s="2" t="inlineStr">
        <is>
          <t>CONTACT_MASKED_IN_FREE_DEMO</t>
        </is>
      </c>
      <c r="N35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36">
      <c r="A36" s="2" t="inlineStr">
        <is>
          <t>AUS-0035</t>
        </is>
      </c>
      <c r="B36" s="2" t="inlineStr">
        <is>
          <t>Australia</t>
        </is>
      </c>
      <c r="C36" s="2" t="inlineStr">
        <is>
          <t>Tham Architects</t>
        </is>
      </c>
      <c r="D36" s="2" t="inlineStr">
        <is>
          <t>Architect</t>
        </is>
      </c>
      <c r="E36" s="2" t="inlineStr">
        <is>
          <t>Sir Garnet Rd, Surrey Hills VIC 3127, Australia</t>
        </is>
      </c>
      <c r="F36" s="2" t="inlineStr">
        <is>
          <t>Sir Garnet Rd, Surrey Hills VIC 3127</t>
        </is>
      </c>
      <c r="G36" s="3" t="str">
        <f>HYPERLINK("http://www.thamarchitects.com.au/","http://www.thamarchitects.com.au/")</f>
        <v>http://www.thamarchitects.com.au/</v>
      </c>
      <c r="H36" s="2" t="inlineStr">
        <is>
          <t>info@tham***.au</t>
        </is>
      </c>
      <c r="I36" s="2" t="inlineStr">
        <is>
          <t>••••••59</t>
        </is>
      </c>
      <c r="J36" s="2" t="inlineStr">
        <is>
          <t>5</t>
        </is>
      </c>
      <c r="K36" s="2" t="inlineStr">
        <is>
          <t>1</t>
        </is>
      </c>
      <c r="L36" s="2" t="inlineStr">
        <is>
          <t>Instagram, Facebook</t>
        </is>
      </c>
      <c r="M36" s="2" t="inlineStr">
        <is>
          <t>CONTACT_MASKED_IN_FREE_DEMO</t>
        </is>
      </c>
      <c r="N36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37">
      <c r="A37" s="2" t="inlineStr">
        <is>
          <t>AUS-0036</t>
        </is>
      </c>
      <c r="B37" s="2" t="inlineStr">
        <is>
          <t>Australia</t>
        </is>
      </c>
      <c r="C37" s="2" t="inlineStr">
        <is>
          <t>Mark Williams Architects</t>
        </is>
      </c>
      <c r="D37" s="2" t="inlineStr">
        <is>
          <t>Architect</t>
        </is>
      </c>
      <c r="E37" s="2" t="inlineStr">
        <is>
          <t>2/1404 Logan Rd, Mount Gravatt East QLD 4122, Australia</t>
        </is>
      </c>
      <c r="F37" s="2" t="inlineStr">
        <is>
          <t>2/1404 Logan Rd, Mount Gravatt East QLD 4122</t>
        </is>
      </c>
      <c r="G37" s="3" t="str">
        <f>HYPERLINK("http://www.mwaarchitects.com.au/","http://www.mwaarchitects.com.au/")</f>
        <v>http://www.mwaarchitects.com.au/</v>
      </c>
      <c r="H37" s="2" t="inlineStr">
        <is>
          <t>info@mwaa***.au</t>
        </is>
      </c>
      <c r="I37" s="2" t="inlineStr">
        <is>
          <t>••••••69</t>
        </is>
      </c>
      <c r="J37" s="2" t="inlineStr">
        <is>
          <t>5</t>
        </is>
      </c>
      <c r="K37" s="2" t="inlineStr">
        <is>
          <t>10</t>
        </is>
      </c>
      <c r="L37" s="2" t="inlineStr">
        <is>
          <t>LinkedIn, Instagram, Facebook, YouTube</t>
        </is>
      </c>
      <c r="M37" s="2" t="inlineStr">
        <is>
          <t>CONTACT_MASKED_IN_FREE_DEMO</t>
        </is>
      </c>
      <c r="N37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38">
      <c r="A38" s="2" t="inlineStr">
        <is>
          <t>AUS-0037</t>
        </is>
      </c>
      <c r="B38" s="2" t="inlineStr">
        <is>
          <t>Australia</t>
        </is>
      </c>
      <c r="C38" s="2" t="inlineStr">
        <is>
          <t>STA Consulting Engineers</t>
        </is>
      </c>
      <c r="D38" s="2" t="inlineStr">
        <is>
          <t>Engineering consultant</t>
        </is>
      </c>
      <c r="E38" s="2" t="inlineStr">
        <is>
          <t>Building 3/2728 Logan Rd, Eight Mile Plains QLD 4113, Australia</t>
        </is>
      </c>
      <c r="F38" s="2" t="inlineStr">
        <is>
          <t>Building 3/2728 Logan Rd, Eight Mile Plains QLD 4113</t>
        </is>
      </c>
      <c r="G38" s="3" t="str">
        <f>HYPERLINK("http://staconsulting.com.au/","http://staconsulting.com.au/")</f>
        <v>http://staconsulting.com.au/</v>
      </c>
      <c r="H38" s="2" t="inlineStr">
        <is>
          <t>info@stac***.au</t>
        </is>
      </c>
      <c r="I38" s="2" t="inlineStr">
        <is>
          <t>••••••44</t>
        </is>
      </c>
      <c r="J38" s="2" t="inlineStr">
        <is>
          <t>4.6</t>
        </is>
      </c>
      <c r="K38" s="2" t="inlineStr">
        <is>
          <t>37</t>
        </is>
      </c>
      <c r="L38" s="2" t="inlineStr">
        <is>
          <t>LinkedIn, Instagram, Facebook</t>
        </is>
      </c>
      <c r="M38" s="2" t="inlineStr">
        <is>
          <t>CONTACT_MASKED_IN_FREE_DEMO</t>
        </is>
      </c>
      <c r="N38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39">
      <c r="A39" s="2" t="inlineStr">
        <is>
          <t>AUS-0038</t>
        </is>
      </c>
      <c r="B39" s="2" t="inlineStr">
        <is>
          <t>Australia</t>
        </is>
      </c>
      <c r="C39" s="2" t="inlineStr">
        <is>
          <t>Nino Projects</t>
        </is>
      </c>
      <c r="D39" s="2" t="inlineStr">
        <is>
          <t>Home builder</t>
        </is>
      </c>
      <c r="E39" s="2" t="inlineStr">
        <is>
          <t>11B Minerva St, Rochedale South QLD 4123, Australia</t>
        </is>
      </c>
      <c r="F39" s="2" t="inlineStr">
        <is>
          <t>11B Minerva St, Rochedale South QLD 4123</t>
        </is>
      </c>
      <c r="G39" s="3" t="str">
        <f>HYPERLINK("http://ninoprojects.com.au/","http://ninoprojects.com.au/")</f>
        <v>http://ninoprojects.com.au/</v>
      </c>
      <c r="H39" s="2" t="inlineStr">
        <is>
          <t>info@nino***.au</t>
        </is>
      </c>
      <c r="I39" s="2" t="inlineStr">
        <is>
          <t>••••••80</t>
        </is>
      </c>
      <c r="J39" s="2" t="inlineStr">
        <is>
          <t>5</t>
        </is>
      </c>
      <c r="K39" s="2" t="inlineStr">
        <is>
          <t>1</t>
        </is>
      </c>
      <c r="L39" s="2" t="inlineStr">
        <is>
          <t>Corporate Web &amp; Registry</t>
        </is>
      </c>
      <c r="M39" s="2" t="inlineStr">
        <is>
          <t>CONTACT_MASKED_IN_FREE_DEMO</t>
        </is>
      </c>
      <c r="N39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40">
      <c r="A40" s="2" t="inlineStr">
        <is>
          <t>AUS-0039</t>
        </is>
      </c>
      <c r="B40" s="2" t="inlineStr">
        <is>
          <t>Australia</t>
        </is>
      </c>
      <c r="C40" s="2" t="inlineStr">
        <is>
          <t>Grove Architecture</t>
        </is>
      </c>
      <c r="D40" s="2" t="inlineStr">
        <is>
          <t>Architect</t>
        </is>
      </c>
      <c r="E40" s="2" t="inlineStr">
        <is>
          <t>Suite 2/34 Joseph St, Blackburn North VIC 3130, Australia</t>
        </is>
      </c>
      <c r="F40" s="2" t="inlineStr">
        <is>
          <t>Suite 2/34 Joseph St, Blackburn North VIC 3130</t>
        </is>
      </c>
      <c r="G40" s="3" t="str">
        <f>HYPERLINK("https://www.grovearchitecture.com.au/contact/","https://www.grovearchitecture.com.au/contact/")</f>
        <v>https://www.grovearchitecture.com.au/contact/</v>
      </c>
      <c r="H40" s="2" t="inlineStr">
        <is>
          <t>info@grov***.au</t>
        </is>
      </c>
      <c r="I40" s="2" t="inlineStr">
        <is>
          <t>••••••80</t>
        </is>
      </c>
      <c r="J40" s="2" t="inlineStr">
        <is>
          <t>0</t>
        </is>
      </c>
      <c r="K40" s="2" t="inlineStr">
        <is>
          <t>0</t>
        </is>
      </c>
      <c r="L40" s="2" t="inlineStr">
        <is>
          <t>Facebook</t>
        </is>
      </c>
      <c r="M40" s="2" t="inlineStr">
        <is>
          <t>CONTACT_MASKED_IN_FREE_DEMO</t>
        </is>
      </c>
      <c r="N40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41">
      <c r="A41" s="2" t="inlineStr">
        <is>
          <t>AUS-0040</t>
        </is>
      </c>
      <c r="B41" s="2" t="inlineStr">
        <is>
          <t>Australia</t>
        </is>
      </c>
      <c r="C41" s="2" t="inlineStr">
        <is>
          <t>Robson Rak Architects Pty Ltd</t>
        </is>
      </c>
      <c r="D41" s="2" t="inlineStr">
        <is>
          <t>Architect</t>
        </is>
      </c>
      <c r="E41" s="2" t="inlineStr">
        <is>
          <t>92 Moray St, Southbank VIC 3006, Australia</t>
        </is>
      </c>
      <c r="F41" s="2" t="inlineStr">
        <is>
          <t>92 Moray St, Southbank VIC 3006</t>
        </is>
      </c>
      <c r="G41" s="3" t="str">
        <f>HYPERLINK("http://robsonrak.com.au/","http://robsonrak.com.au/")</f>
        <v>http://robsonrak.com.au/</v>
      </c>
      <c r="H41" s="2" t="inlineStr">
        <is>
          <t>info@robs***.au</t>
        </is>
      </c>
      <c r="I41" s="2" t="inlineStr">
        <is>
          <t>••••••60</t>
        </is>
      </c>
      <c r="J41" s="2" t="inlineStr">
        <is>
          <t>0</t>
        </is>
      </c>
      <c r="K41" s="2" t="inlineStr">
        <is>
          <t>0</t>
        </is>
      </c>
      <c r="L41" s="2" t="inlineStr">
        <is>
          <t>Instagram</t>
        </is>
      </c>
      <c r="M41" s="2" t="inlineStr">
        <is>
          <t>CONTACT_MASKED_IN_FREE_DEMO</t>
        </is>
      </c>
      <c r="N41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42">
      <c r="A42" s="2" t="inlineStr">
        <is>
          <t>AUS-0041</t>
        </is>
      </c>
      <c r="B42" s="2" t="inlineStr">
        <is>
          <t>Australia</t>
        </is>
      </c>
      <c r="C42" s="2" t="inlineStr">
        <is>
          <t>Horizon West Landscape</t>
        </is>
      </c>
      <c r="D42" s="2" t="inlineStr">
        <is>
          <t>Landscape designer</t>
        </is>
      </c>
      <c r="E42" s="2" t="inlineStr">
        <is>
          <t>1038 Thomas Rd, Casuarina WA 6167, Australia</t>
        </is>
      </c>
      <c r="F42" s="2" t="inlineStr">
        <is>
          <t>1038 Thomas Rd, Casuarina WA 6167</t>
        </is>
      </c>
      <c r="G42" s="3" t="str">
        <f>HYPERLINK("https://www.horizonwest.com.au/","https://www.horizonwest.com.au/")</f>
        <v>https://www.horizonwest.com.au/</v>
      </c>
      <c r="H42" s="2" t="inlineStr">
        <is>
          <t>info@hori***.au</t>
        </is>
      </c>
      <c r="I42" s="2" t="inlineStr">
        <is>
          <t>••••••99</t>
        </is>
      </c>
      <c r="J42" s="2" t="inlineStr">
        <is>
          <t>3</t>
        </is>
      </c>
      <c r="K42" s="2" t="inlineStr">
        <is>
          <t>2</t>
        </is>
      </c>
      <c r="L42" s="2" t="inlineStr">
        <is>
          <t>Facebook</t>
        </is>
      </c>
      <c r="M42" s="2" t="inlineStr">
        <is>
          <t>CONTACT_MASKED_IN_FREE_DEMO</t>
        </is>
      </c>
      <c r="N42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43">
      <c r="A43" s="2" t="inlineStr">
        <is>
          <t>AUS-0042</t>
        </is>
      </c>
      <c r="B43" s="2" t="inlineStr">
        <is>
          <t>Australia</t>
        </is>
      </c>
      <c r="C43" s="2" t="inlineStr">
        <is>
          <t>King &amp; Campbell</t>
        </is>
      </c>
      <c r="D43" s="2" t="inlineStr">
        <is>
          <t>Consultant</t>
        </is>
      </c>
      <c r="E43" s="2" t="inlineStr">
        <is>
          <t>Colonial Arcade, 1st Floor/25-27 Hay St, Port Macquarie NSW 2444, Australia</t>
        </is>
      </c>
      <c r="F43" s="2" t="inlineStr">
        <is>
          <t>1st Floor/25-27 Hay St, Port Macquarie NSW 2444</t>
        </is>
      </c>
      <c r="G43" s="3" t="str">
        <f>HYPERLINK("https://www.kingcampbell.com.au/","https://www.kingcampbell.com.au/")</f>
        <v>https://www.kingcampbell.com.au/</v>
      </c>
      <c r="H43" s="2" t="inlineStr">
        <is>
          <t>info@king***.au</t>
        </is>
      </c>
      <c r="I43" s="2" t="inlineStr">
        <is>
          <t>••••••55</t>
        </is>
      </c>
      <c r="J43" s="2" t="inlineStr">
        <is>
          <t>4.1</t>
        </is>
      </c>
      <c r="K43" s="2" t="inlineStr">
        <is>
          <t>9</t>
        </is>
      </c>
      <c r="L43" s="2" t="inlineStr">
        <is>
          <t>Instagram, Facebook</t>
        </is>
      </c>
      <c r="M43" s="2" t="inlineStr">
        <is>
          <t>CONTACT_MASKED_IN_FREE_DEMO</t>
        </is>
      </c>
      <c r="N43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44">
      <c r="A44" s="2" t="inlineStr">
        <is>
          <t>AUS-0043</t>
        </is>
      </c>
      <c r="B44" s="2" t="inlineStr">
        <is>
          <t>Australia</t>
        </is>
      </c>
      <c r="C44" s="2" t="inlineStr">
        <is>
          <t>STEELEHOUSE ARCHITECTURE</t>
        </is>
      </c>
      <c r="D44" s="2" t="inlineStr">
        <is>
          <t>Architect</t>
        </is>
      </c>
      <c r="E44" s="2" t="inlineStr">
        <is>
          <t>Studio 33 PSAS 22/26 Pakenham St, Fremantle WA 6160, Australia</t>
        </is>
      </c>
      <c r="F44" s="2" t="inlineStr">
        <is>
          <t>Studio 33 PSAS 22/26 Pakenham St, Fremantle WA 6160</t>
        </is>
      </c>
      <c r="G44" s="3" t="str">
        <f>HYPERLINK("https://www.steelehouse.com.au/","https://www.steelehouse.com.au/")</f>
        <v>https://www.steelehouse.com.au/</v>
      </c>
      <c r="H44" s="2" t="inlineStr">
        <is>
          <t>info@stee***.au</t>
        </is>
      </c>
      <c r="I44" s="2" t="inlineStr">
        <is>
          <t>••••••06</t>
        </is>
      </c>
      <c r="J44" s="2" t="inlineStr">
        <is>
          <t>5</t>
        </is>
      </c>
      <c r="K44" s="2" t="inlineStr">
        <is>
          <t>4</t>
        </is>
      </c>
      <c r="L44" s="2" t="inlineStr">
        <is>
          <t>LinkedIn, Instagram, Facebook, X/Twitter</t>
        </is>
      </c>
      <c r="M44" s="2" t="inlineStr">
        <is>
          <t>CONTACT_MASKED_IN_FREE_DEMO</t>
        </is>
      </c>
      <c r="N44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45">
      <c r="A45" s="2" t="inlineStr">
        <is>
          <t>AUS-0044</t>
        </is>
      </c>
      <c r="B45" s="2" t="inlineStr">
        <is>
          <t>Australia</t>
        </is>
      </c>
      <c r="C45" s="2" t="inlineStr">
        <is>
          <t>VAST ARCHITECTS</t>
        </is>
      </c>
      <c r="D45" s="2" t="inlineStr">
        <is>
          <t>Architect</t>
        </is>
      </c>
      <c r="E45" s="2" t="inlineStr">
        <is>
          <t>15 McNamara St, Macleod VIC 3085, Australia</t>
        </is>
      </c>
      <c r="F45" s="2" t="inlineStr">
        <is>
          <t>15 McNamara St, Macleod VIC 3085</t>
        </is>
      </c>
      <c r="G45" s="3" t="str">
        <f>HYPERLINK("http://www.vastarchitects.com.au/","http://www.vastarchitects.com.au/")</f>
        <v>http://www.vastarchitects.com.au/</v>
      </c>
      <c r="H45" s="2" t="inlineStr">
        <is>
          <t>info@vast***.au</t>
        </is>
      </c>
      <c r="I45" s="2" t="inlineStr">
        <is>
          <t>••••••17</t>
        </is>
      </c>
      <c r="J45" s="2" t="inlineStr">
        <is>
          <t>0</t>
        </is>
      </c>
      <c r="K45" s="2" t="inlineStr">
        <is>
          <t>0</t>
        </is>
      </c>
      <c r="L45" s="2" t="inlineStr">
        <is>
          <t>Corporate Web &amp; Registry</t>
        </is>
      </c>
      <c r="M45" s="2" t="inlineStr">
        <is>
          <t>CONTACT_MASKED_IN_FREE_DEMO</t>
        </is>
      </c>
      <c r="N45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46">
      <c r="A46" s="2" t="inlineStr">
        <is>
          <t>AUS-0045</t>
        </is>
      </c>
      <c r="B46" s="2" t="inlineStr">
        <is>
          <t>Australia</t>
        </is>
      </c>
      <c r="C46" s="2" t="inlineStr">
        <is>
          <t>ARG Architects</t>
        </is>
      </c>
      <c r="D46" s="2" t="inlineStr">
        <is>
          <t>Architecture firm</t>
        </is>
      </c>
      <c r="E46" s="2" t="inlineStr">
        <is>
          <t>Tree Top Studio@4, 296 Station St, Fairfield VIC 3078, Australia</t>
        </is>
      </c>
      <c r="F46" s="2" t="inlineStr">
        <is>
          <t>296 Station St, Fairfield VIC 3078</t>
        </is>
      </c>
      <c r="G46" s="3" t="str">
        <f>HYPERLINK("http://www.argarchitects.com.au/","http://www.argarchitects.com.au/")</f>
        <v>http://www.argarchitects.com.au/</v>
      </c>
      <c r="H46" s="2" t="inlineStr">
        <is>
          <t>info@arga***.au</t>
        </is>
      </c>
      <c r="I46" s="2" t="inlineStr">
        <is>
          <t>••••••80</t>
        </is>
      </c>
      <c r="J46" s="2" t="inlineStr">
        <is>
          <t>0</t>
        </is>
      </c>
      <c r="K46" s="2" t="inlineStr">
        <is>
          <t>0</t>
        </is>
      </c>
      <c r="L46" s="2" t="inlineStr">
        <is>
          <t>Corporate Web &amp; Registry</t>
        </is>
      </c>
      <c r="M46" s="2" t="inlineStr">
        <is>
          <t>CONTACT_MASKED_IN_FREE_DEMO</t>
        </is>
      </c>
      <c r="N46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47">
      <c r="A47" s="2" t="inlineStr">
        <is>
          <t>AUS-0046</t>
        </is>
      </c>
      <c r="B47" s="2" t="inlineStr">
        <is>
          <t>Australia</t>
        </is>
      </c>
      <c r="C47" s="2" t="inlineStr">
        <is>
          <t>DK-Architects</t>
        </is>
      </c>
      <c r="D47" s="2" t="inlineStr">
        <is>
          <t>Architect</t>
        </is>
      </c>
      <c r="E47" s="2" t="inlineStr">
        <is>
          <t>26 Old Haymarket, Liverpool L1 6ER, United Kingdom</t>
        </is>
      </c>
      <c r="F47" s="2" t="inlineStr">
        <is>
          <t>Liverpool L1 6ER, United Kingdom</t>
        </is>
      </c>
      <c r="G47" s="3" t="str">
        <f>HYPERLINK("http://www.dk-architects.com/","http://www.dk-architects.com/")</f>
        <v>http://www.dk-architects.com/</v>
      </c>
      <c r="H47" s="2" t="inlineStr">
        <is>
          <t>info@dk-a***.com</t>
        </is>
      </c>
      <c r="I47" s="2" t="inlineStr">
        <is>
          <t>••••••09</t>
        </is>
      </c>
      <c r="J47" s="2" t="inlineStr">
        <is>
          <t>5</t>
        </is>
      </c>
      <c r="K47" s="2" t="inlineStr">
        <is>
          <t>1</t>
        </is>
      </c>
      <c r="L47" s="2" t="inlineStr">
        <is>
          <t>Instagram, X/Twitter</t>
        </is>
      </c>
      <c r="M47" s="2" t="inlineStr">
        <is>
          <t>CONTACT_MASKED_IN_FREE_DEMO</t>
        </is>
      </c>
      <c r="N47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48">
      <c r="A48" s="2" t="inlineStr">
        <is>
          <t>AUS-0047</t>
        </is>
      </c>
      <c r="B48" s="2" t="inlineStr">
        <is>
          <t>Australia</t>
        </is>
      </c>
      <c r="C48" s="2" t="inlineStr">
        <is>
          <t>Keith Davidson Partnership</t>
        </is>
      </c>
      <c r="D48" s="2" t="inlineStr">
        <is>
          <t>Architecture firm</t>
        </is>
      </c>
      <c r="E48" s="2" t="inlineStr">
        <is>
          <t>13 Seymour St, Liverpool L3 5PE, United Kingdom</t>
        </is>
      </c>
      <c r="F48" s="2" t="inlineStr">
        <is>
          <t>Liverpool L3 5PE, United Kingdom</t>
        </is>
      </c>
      <c r="G48" s="3" t="str">
        <f>HYPERLINK("https://keithdavidsonpartnership.com/","https://keithdavidsonpartnership.com/")</f>
        <v>https://keithdavidsonpartnership.com/</v>
      </c>
      <c r="H48" s="2" t="inlineStr">
        <is>
          <t>info@keit***.com</t>
        </is>
      </c>
      <c r="I48" s="2" t="inlineStr">
        <is>
          <t>••••••77</t>
        </is>
      </c>
      <c r="J48" s="2" t="inlineStr">
        <is>
          <t>4.4</t>
        </is>
      </c>
      <c r="K48" s="2" t="inlineStr">
        <is>
          <t>9</t>
        </is>
      </c>
      <c r="L48" s="2" t="inlineStr">
        <is>
          <t>Corporate Web &amp; Registry</t>
        </is>
      </c>
      <c r="M48" s="2" t="inlineStr">
        <is>
          <t>CONTACT_MASKED_IN_FREE_DEMO</t>
        </is>
      </c>
      <c r="N48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49">
      <c r="A49" s="2" t="inlineStr">
        <is>
          <t>AUS-0048</t>
        </is>
      </c>
      <c r="B49" s="2" t="inlineStr">
        <is>
          <t>Australia</t>
        </is>
      </c>
      <c r="C49" s="2" t="inlineStr">
        <is>
          <t>BCA Landscape</t>
        </is>
      </c>
      <c r="D49" s="2" t="inlineStr">
        <is>
          <t>Landscape architect</t>
        </is>
      </c>
      <c r="E49" s="2" t="inlineStr">
        <is>
          <t>19 Old Hall St, Liverpool L3 9JQ, United Kingdom</t>
        </is>
      </c>
      <c r="F49" s="2" t="inlineStr">
        <is>
          <t>Liverpool L3 9JQ, United Kingdom</t>
        </is>
      </c>
      <c r="G49" s="3" t="str">
        <f>HYPERLINK("http://www.bcalandscape.co.uk/","http://www.bcalandscape.co.uk/")</f>
        <v>http://www.bcalandscape.co.uk/</v>
      </c>
      <c r="H49" s="2" t="inlineStr">
        <is>
          <t>info@bcal***.uk</t>
        </is>
      </c>
      <c r="I49" s="2" t="inlineStr">
        <is>
          <t>••••••61</t>
        </is>
      </c>
      <c r="J49" s="2" t="inlineStr">
        <is>
          <t>5</t>
        </is>
      </c>
      <c r="K49" s="2" t="inlineStr">
        <is>
          <t>1</t>
        </is>
      </c>
      <c r="L49" s="2" t="inlineStr">
        <is>
          <t>LinkedIn, Instagram, Facebook, X/Twitter</t>
        </is>
      </c>
      <c r="M49" s="2" t="inlineStr">
        <is>
          <t>CONTACT_MASKED_IN_FREE_DEMO</t>
        </is>
      </c>
      <c r="N49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50">
      <c r="A50" s="2" t="inlineStr">
        <is>
          <t>AUS-0049</t>
        </is>
      </c>
      <c r="B50" s="2" t="inlineStr">
        <is>
          <t>Australia</t>
        </is>
      </c>
      <c r="C50" s="2" t="inlineStr">
        <is>
          <t>DRR CONSTRUCTION LTD</t>
        </is>
      </c>
      <c r="D50" s="2" t="inlineStr">
        <is>
          <t>Construction company</t>
        </is>
      </c>
      <c r="E50" s="2" t="inlineStr">
        <is>
          <t>1B Salisbury Rd, Wavertree, Liverpool L15 1HN, United Kingdom</t>
        </is>
      </c>
      <c r="F50" s="2" t="inlineStr">
        <is>
          <t>Liverpool L15 1HN, United Kingdom</t>
        </is>
      </c>
      <c r="G50" s="3" t="str">
        <f>HYPERLINK("https://drrconstruction.co.uk/","https://drrconstruction.co.uk/")</f>
        <v>https://drrconstruction.co.uk/</v>
      </c>
      <c r="H50" s="2" t="inlineStr">
        <is>
          <t>info@drrc***.uk</t>
        </is>
      </c>
      <c r="I50" s="2" t="inlineStr">
        <is>
          <t>••••••33</t>
        </is>
      </c>
      <c r="J50" s="2" t="inlineStr">
        <is>
          <t>4.5</t>
        </is>
      </c>
      <c r="K50" s="2" t="inlineStr">
        <is>
          <t>31</t>
        </is>
      </c>
      <c r="L50" s="2" t="inlineStr">
        <is>
          <t>Corporate Web &amp; Registry</t>
        </is>
      </c>
      <c r="M50" s="2" t="inlineStr">
        <is>
          <t>CONTACT_MASKED_IN_FREE_DEMO</t>
        </is>
      </c>
      <c r="N50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51">
      <c r="A51" s="2" t="inlineStr">
        <is>
          <t>AUS-0050</t>
        </is>
      </c>
      <c r="B51" s="2" t="inlineStr">
        <is>
          <t>Australia</t>
        </is>
      </c>
      <c r="C51" s="2" t="inlineStr">
        <is>
          <t>Paddock Johnson</t>
        </is>
      </c>
      <c r="D51" s="2" t="inlineStr">
        <is>
          <t>Architecture firm</t>
        </is>
      </c>
      <c r="E51" s="2" t="inlineStr">
        <is>
          <t>Studio 2, The Lyceum, 1988 Bath St, Port Sunlight, Birkenhead, Wirral CH62 4UJ, United Kingdom</t>
        </is>
      </c>
      <c r="F51" s="2" t="inlineStr">
        <is>
          <t>Wirral CH62 4UJ, United Kingdom</t>
        </is>
      </c>
      <c r="G51" s="3" t="str">
        <f>HYPERLINK("http://www.paddockjohnson.com/","http://www.paddockjohnson.com/")</f>
        <v>http://www.paddockjohnson.com/</v>
      </c>
      <c r="H51" s="2" t="inlineStr">
        <is>
          <t>info@padd***.com</t>
        </is>
      </c>
      <c r="I51" s="2" t="inlineStr">
        <is>
          <t>••••••34</t>
        </is>
      </c>
      <c r="J51" s="2" t="inlineStr">
        <is>
          <t>5</t>
        </is>
      </c>
      <c r="K51" s="2" t="inlineStr">
        <is>
          <t>4</t>
        </is>
      </c>
      <c r="L51" s="2" t="inlineStr">
        <is>
          <t>LinkedIn, Instagram, X/Twitter</t>
        </is>
      </c>
      <c r="M51" s="2" t="inlineStr">
        <is>
          <t>CONTACT_MASKED_IN_FREE_DEMO</t>
        </is>
      </c>
      <c r="N51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52">
      <c r="A52" s="2" t="inlineStr">
        <is>
          <t>AUS-0051</t>
        </is>
      </c>
      <c r="B52" s="2" t="inlineStr">
        <is>
          <t>Australia</t>
        </is>
      </c>
      <c r="C52" s="2" t="inlineStr">
        <is>
          <t>Oxford Architects</t>
        </is>
      </c>
      <c r="D52" s="2" t="inlineStr">
        <is>
          <t>Architect</t>
        </is>
      </c>
      <c r="E52" s="2" t="inlineStr">
        <is>
          <t>Level 1/267 Melbourne St, North Adelaide SA 5006, Australia</t>
        </is>
      </c>
      <c r="F52" s="2" t="inlineStr">
        <is>
          <t>Level 1/267 Melbourne St, North Adelaide SA 5006</t>
        </is>
      </c>
      <c r="G52" s="3" t="str">
        <f>HYPERLINK("http://oxfordarchitects.com.au/","http://oxfordarchitects.com.au/")</f>
        <v>http://oxfordarchitects.com.au/</v>
      </c>
      <c r="H52" s="2" t="inlineStr">
        <is>
          <t>info@oxfo***.au</t>
        </is>
      </c>
      <c r="I52" s="2" t="inlineStr">
        <is>
          <t>••••••32</t>
        </is>
      </c>
      <c r="J52" s="2" t="inlineStr">
        <is>
          <t>5</t>
        </is>
      </c>
      <c r="K52" s="2" t="inlineStr">
        <is>
          <t>1</t>
        </is>
      </c>
      <c r="L52" s="2" t="inlineStr">
        <is>
          <t>Corporate Web &amp; Registry</t>
        </is>
      </c>
      <c r="M52" s="2" t="inlineStr">
        <is>
          <t>CONTACT_MASKED_IN_FREE_DEMO</t>
        </is>
      </c>
      <c r="N52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53">
      <c r="A53" s="2" t="inlineStr">
        <is>
          <t>AUS-0052</t>
        </is>
      </c>
      <c r="B53" s="2" t="inlineStr">
        <is>
          <t>Australia</t>
        </is>
      </c>
      <c r="C53" s="2" t="inlineStr">
        <is>
          <t>Contech</t>
        </is>
      </c>
      <c r="D53" s="2" t="inlineStr">
        <is>
          <t>Architect</t>
        </is>
      </c>
      <c r="E53" s="2" t="inlineStr">
        <is>
          <t>Unit 34/422 Pulteney St, Adelaide SA 5000, Australia</t>
        </is>
      </c>
      <c r="F53" s="2" t="inlineStr">
        <is>
          <t>Unit 34/422 Pulteney St, Adelaide SA 5000</t>
        </is>
      </c>
      <c r="G53" s="3" t="str">
        <f>HYPERLINK("https://contech.net.au/","https://contech.net.au/")</f>
        <v>https://contech.net.au/</v>
      </c>
      <c r="H53" s="2" t="inlineStr">
        <is>
          <t>info@cont***.au</t>
        </is>
      </c>
      <c r="I53" s="2" t="inlineStr">
        <is>
          <t>••••••41</t>
        </is>
      </c>
      <c r="J53" s="2" t="inlineStr">
        <is>
          <t>5</t>
        </is>
      </c>
      <c r="K53" s="2" t="inlineStr">
        <is>
          <t>1</t>
        </is>
      </c>
      <c r="L53" s="2" t="inlineStr">
        <is>
          <t>Instagram, Facebook</t>
        </is>
      </c>
      <c r="M53" s="2" t="inlineStr">
        <is>
          <t>CONTACT_MASKED_IN_FREE_DEMO</t>
        </is>
      </c>
      <c r="N53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54">
      <c r="A54" s="2" t="inlineStr">
        <is>
          <t>AUS-0053</t>
        </is>
      </c>
      <c r="B54" s="2" t="inlineStr">
        <is>
          <t>Australia</t>
        </is>
      </c>
      <c r="C54" s="2" t="inlineStr">
        <is>
          <t>GMA DESIGN</t>
        </is>
      </c>
      <c r="D54" s="2" t="inlineStr">
        <is>
          <t>Architectural designer</t>
        </is>
      </c>
      <c r="E54" s="2" t="inlineStr">
        <is>
          <t>Level 1/72 Kermode St, North Adelaide SA 5006, Australia</t>
        </is>
      </c>
      <c r="F54" s="2" t="inlineStr">
        <is>
          <t>Level 1/72 Kermode St, North Adelaide SA 5006</t>
        </is>
      </c>
      <c r="G54" s="3" t="str">
        <f>HYPERLINK("http://www.gmadesign.com.au/","http://www.gmadesign.com.au/")</f>
        <v>http://www.gmadesign.com.au/</v>
      </c>
      <c r="H54" s="2" t="inlineStr">
        <is>
          <t>info@gmad***.au</t>
        </is>
      </c>
      <c r="I54" s="2" t="inlineStr">
        <is>
          <t>••••••44</t>
        </is>
      </c>
      <c r="J54" s="2" t="inlineStr">
        <is>
          <t>0</t>
        </is>
      </c>
      <c r="K54" s="2" t="inlineStr">
        <is>
          <t>0</t>
        </is>
      </c>
      <c r="L54" s="2" t="inlineStr">
        <is>
          <t>Corporate Web &amp; Registry</t>
        </is>
      </c>
      <c r="M54" s="2" t="inlineStr">
        <is>
          <t>CONTACT_MASKED_IN_FREE_DEMO</t>
        </is>
      </c>
      <c r="N54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55">
      <c r="A55" s="2" t="inlineStr">
        <is>
          <t>AUS-0054</t>
        </is>
      </c>
      <c r="B55" s="2" t="inlineStr">
        <is>
          <t>Australia</t>
        </is>
      </c>
      <c r="C55" s="2" t="inlineStr">
        <is>
          <t>Cayas + Ward</t>
        </is>
      </c>
      <c r="D55" s="2" t="inlineStr">
        <is>
          <t>Architecture firm</t>
        </is>
      </c>
      <c r="E55" s="2" t="inlineStr">
        <is>
          <t>2/19-25 Musk Ave, Kelvin Grove QLD 4059, Australia</t>
        </is>
      </c>
      <c r="F55" s="2" t="inlineStr">
        <is>
          <t>2/19-25 Musk Ave, Kelvin Grove QLD 4059</t>
        </is>
      </c>
      <c r="G55" s="3" t="str">
        <f>HYPERLINK("http://www.cayasandward.com.au/","http://www.cayasandward.com.au/")</f>
        <v>http://www.cayasandward.com.au/</v>
      </c>
      <c r="H55" s="2" t="inlineStr">
        <is>
          <t>info@caya***.au</t>
        </is>
      </c>
      <c r="I55" s="2" t="inlineStr">
        <is>
          <t>••••••00</t>
        </is>
      </c>
      <c r="J55" s="2" t="inlineStr">
        <is>
          <t>5</t>
        </is>
      </c>
      <c r="K55" s="2" t="inlineStr">
        <is>
          <t>5</t>
        </is>
      </c>
      <c r="L55" s="2" t="inlineStr">
        <is>
          <t>LinkedIn, Instagram</t>
        </is>
      </c>
      <c r="M55" s="2" t="inlineStr">
        <is>
          <t>CONTACT_MASKED_IN_FREE_DEMO</t>
        </is>
      </c>
      <c r="N55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56">
      <c r="A56" s="2" t="inlineStr">
        <is>
          <t>AUS-0055</t>
        </is>
      </c>
      <c r="B56" s="2" t="inlineStr">
        <is>
          <t>Australia</t>
        </is>
      </c>
      <c r="C56" s="2" t="inlineStr">
        <is>
          <t>Luxury Lifestyle Homes</t>
        </is>
      </c>
      <c r="D56" s="2" t="inlineStr">
        <is>
          <t>Custom home builder</t>
        </is>
      </c>
      <c r="E56" s="2" t="inlineStr">
        <is>
          <t>78-80 Bazeridge Dr, Narangba QLD 4504, Australia</t>
        </is>
      </c>
      <c r="F56" s="2" t="inlineStr">
        <is>
          <t>78-80 Bazeridge Dr, Narangba QLD 4504</t>
        </is>
      </c>
      <c r="G56" s="3" t="str">
        <f>HYPERLINK("https://luxlifehomes.com.au/","https://luxlifehomes.com.au/")</f>
        <v>https://luxlifehomes.com.au/</v>
      </c>
      <c r="H56" s="2" t="inlineStr">
        <is>
          <t>info@luxl***.au</t>
        </is>
      </c>
      <c r="I56" s="2" t="inlineStr">
        <is>
          <t>••••••27</t>
        </is>
      </c>
      <c r="J56" s="2" t="inlineStr">
        <is>
          <t>5</t>
        </is>
      </c>
      <c r="K56" s="2" t="inlineStr">
        <is>
          <t>6</t>
        </is>
      </c>
      <c r="L56" s="2" t="inlineStr">
        <is>
          <t>LinkedIn, Instagram, Facebook, YouTube</t>
        </is>
      </c>
      <c r="M56" s="2" t="inlineStr">
        <is>
          <t>CONTACT_MASKED_IN_FREE_DEMO</t>
        </is>
      </c>
      <c r="N56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57">
      <c r="A57" s="2" t="inlineStr">
        <is>
          <t>AUS-0056</t>
        </is>
      </c>
      <c r="B57" s="2" t="inlineStr">
        <is>
          <t>Australia</t>
        </is>
      </c>
      <c r="C57" s="2" t="inlineStr">
        <is>
          <t>MacCallum &amp; Partners Architects</t>
        </is>
      </c>
      <c r="D57" s="2" t="inlineStr">
        <is>
          <t>Commercial &amp; B2B Services</t>
        </is>
      </c>
      <c r="E57" s="2" t="inlineStr">
        <is>
          <t>Level 2/77 Denham St, Townsville City QLD 4810, Australia</t>
        </is>
      </c>
      <c r="F57" s="2" t="inlineStr">
        <is>
          <t>Level 2/77 Denham St, Townsville City QLD 4810</t>
        </is>
      </c>
      <c r="G57" s="3" t="str">
        <f>HYPERLINK("http://www.maccallum.com.au/","http://www.maccallum.com.au/")</f>
        <v>http://www.maccallum.com.au/</v>
      </c>
      <c r="H57" s="2" t="inlineStr">
        <is>
          <t>info@macc***.au</t>
        </is>
      </c>
      <c r="I57" s="2" t="inlineStr">
        <is>
          <t>••••••11</t>
        </is>
      </c>
      <c r="J57" s="2" t="inlineStr">
        <is>
          <t>0</t>
        </is>
      </c>
      <c r="K57" s="2" t="inlineStr">
        <is>
          <t>0</t>
        </is>
      </c>
      <c r="L57" s="2" t="inlineStr">
        <is>
          <t>Corporate Web &amp; Registry</t>
        </is>
      </c>
      <c r="M57" s="2" t="inlineStr">
        <is>
          <t>CONTACT_MASKED_IN_FREE_DEMO</t>
        </is>
      </c>
      <c r="N57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58">
      <c r="A58" s="2" t="inlineStr">
        <is>
          <t>AUS-0057</t>
        </is>
      </c>
      <c r="B58" s="2" t="inlineStr">
        <is>
          <t>Australia</t>
        </is>
      </c>
      <c r="C58" s="2" t="inlineStr">
        <is>
          <t>Circle Studio Architects</t>
        </is>
      </c>
      <c r="D58" s="2" t="inlineStr">
        <is>
          <t>Architect</t>
        </is>
      </c>
      <c r="E58" s="2" t="inlineStr">
        <is>
          <t>Level 1/65 Victoria St, Footscray VIC 3011, Australia</t>
        </is>
      </c>
      <c r="F58" s="2" t="inlineStr">
        <is>
          <t>Level 1/65 Victoria St, Footscray VIC 3011</t>
        </is>
      </c>
      <c r="G58" s="3" t="str">
        <f>HYPERLINK("http://www.circlestudio.com.au/","http://www.circlestudio.com.au/")</f>
        <v>http://www.circlestudio.com.au/</v>
      </c>
      <c r="H58" s="2" t="inlineStr">
        <is>
          <t>info@circ***.au</t>
        </is>
      </c>
      <c r="I58" s="2" t="inlineStr">
        <is>
          <t>••••••95</t>
        </is>
      </c>
      <c r="J58" s="2" t="inlineStr">
        <is>
          <t>5</t>
        </is>
      </c>
      <c r="K58" s="2" t="inlineStr">
        <is>
          <t>3</t>
        </is>
      </c>
      <c r="L58" s="2" t="inlineStr">
        <is>
          <t>Instagram</t>
        </is>
      </c>
      <c r="M58" s="2" t="inlineStr">
        <is>
          <t>CONTACT_MASKED_IN_FREE_DEMO</t>
        </is>
      </c>
      <c r="N58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59">
      <c r="A59" s="2" t="inlineStr">
        <is>
          <t>AUS-0058</t>
        </is>
      </c>
      <c r="B59" s="2" t="inlineStr">
        <is>
          <t>Australia</t>
        </is>
      </c>
      <c r="C59" s="2" t="inlineStr">
        <is>
          <t>Karavasil Architects</t>
        </is>
      </c>
      <c r="D59" s="2" t="inlineStr">
        <is>
          <t>Architectural designer</t>
        </is>
      </c>
      <c r="E59" s="2" t="inlineStr">
        <is>
          <t>Ground Floor/68 Clarke St, Southbank VIC 3006, Australia</t>
        </is>
      </c>
      <c r="F59" s="2" t="inlineStr">
        <is>
          <t>Ground Floor/68 Clarke St, Southbank VIC 3006</t>
        </is>
      </c>
      <c r="G59" s="3" t="str">
        <f>HYPERLINK("http://www.karavasilarchitects.com.au/","http://www.karavasilarchitects.com.au/")</f>
        <v>http://www.karavasilarchitects.com.au/</v>
      </c>
      <c r="H59" s="2" t="inlineStr">
        <is>
          <t>info@kara***.au</t>
        </is>
      </c>
      <c r="I59" s="2" t="inlineStr">
        <is>
          <t>••••••68</t>
        </is>
      </c>
      <c r="J59" s="2" t="inlineStr">
        <is>
          <t>5</t>
        </is>
      </c>
      <c r="K59" s="2" t="inlineStr">
        <is>
          <t>3</t>
        </is>
      </c>
      <c r="L59" s="2" t="inlineStr">
        <is>
          <t>LinkedIn, Instagram</t>
        </is>
      </c>
      <c r="M59" s="2" t="inlineStr">
        <is>
          <t>CONTACT_MASKED_IN_FREE_DEMO</t>
        </is>
      </c>
      <c r="N59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60">
      <c r="A60" s="2" t="inlineStr">
        <is>
          <t>AUS-0059</t>
        </is>
      </c>
      <c r="B60" s="2" t="inlineStr">
        <is>
          <t>Australia</t>
        </is>
      </c>
      <c r="C60" s="2" t="inlineStr">
        <is>
          <t>KISS Architects</t>
        </is>
      </c>
      <c r="D60" s="2" t="inlineStr">
        <is>
          <t>Architect</t>
        </is>
      </c>
      <c r="E60" s="2" t="inlineStr">
        <is>
          <t>24 Curtin Ave, Brunswick West VIC 3055, Australia</t>
        </is>
      </c>
      <c r="F60" s="2" t="inlineStr">
        <is>
          <t>24 Curtin Ave, Brunswick West VIC 3055</t>
        </is>
      </c>
      <c r="G60" s="3" t="str">
        <f>HYPERLINK("http://www.kissarchitects.com.au/","http://www.kissarchitects.com.au/")</f>
        <v>http://www.kissarchitects.com.au/</v>
      </c>
      <c r="H60" s="2" t="inlineStr">
        <is>
          <t>info@kiss***.au</t>
        </is>
      </c>
      <c r="I60" s="2" t="inlineStr">
        <is>
          <t>••••••88</t>
        </is>
      </c>
      <c r="J60" s="2" t="inlineStr">
        <is>
          <t>0</t>
        </is>
      </c>
      <c r="K60" s="2" t="inlineStr">
        <is>
          <t>0</t>
        </is>
      </c>
      <c r="L60" s="2" t="inlineStr">
        <is>
          <t>Instagram, Facebook</t>
        </is>
      </c>
      <c r="M60" s="2" t="inlineStr">
        <is>
          <t>CONTACT_MASKED_IN_FREE_DEMO</t>
        </is>
      </c>
      <c r="N60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61">
      <c r="A61" s="2" t="inlineStr">
        <is>
          <t>AUS-0060</t>
        </is>
      </c>
      <c r="B61" s="2" t="inlineStr">
        <is>
          <t>Australia</t>
        </is>
      </c>
      <c r="C61" s="2" t="inlineStr">
        <is>
          <t>Proarch Architects</t>
        </is>
      </c>
      <c r="D61" s="2" t="inlineStr">
        <is>
          <t>Architect</t>
        </is>
      </c>
      <c r="E61" s="2" t="inlineStr">
        <is>
          <t>306 Church Street, Palmerston North Central, Palmerston North 4410, New Zealand</t>
        </is>
      </c>
      <c r="F61" s="2" t="inlineStr">
        <is>
          <t>Palmerston North 4410, New Zealand</t>
        </is>
      </c>
      <c r="G61" s="3" t="str">
        <f>HYPERLINK("http://www.proarch.co.nz/","http://www.proarch.co.nz/")</f>
        <v>http://www.proarch.co.nz/</v>
      </c>
      <c r="H61" s="2" t="inlineStr">
        <is>
          <t>info@proa***.nz</t>
        </is>
      </c>
      <c r="I61" s="2" t="inlineStr">
        <is>
          <t>••••••49</t>
        </is>
      </c>
      <c r="J61" s="2" t="inlineStr">
        <is>
          <t>5</t>
        </is>
      </c>
      <c r="K61" s="2" t="inlineStr">
        <is>
          <t>1</t>
        </is>
      </c>
      <c r="L61" s="2" t="inlineStr">
        <is>
          <t>Corporate Web &amp; Registry</t>
        </is>
      </c>
      <c r="M61" s="2" t="inlineStr">
        <is>
          <t>CONTACT_MASKED_IN_FREE_DEMO</t>
        </is>
      </c>
      <c r="N61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62">
      <c r="A62" s="2" t="inlineStr">
        <is>
          <t>AUS-0061</t>
        </is>
      </c>
      <c r="B62" s="2" t="inlineStr">
        <is>
          <t>Australia</t>
        </is>
      </c>
      <c r="C62" s="2" t="inlineStr">
        <is>
          <t>Construct Design &amp; Building Group</t>
        </is>
      </c>
      <c r="D62" s="2" t="inlineStr">
        <is>
          <t>Architecture firm</t>
        </is>
      </c>
      <c r="E62" s="2" t="inlineStr">
        <is>
          <t>13/35 Birch St, Condell Park NSW 2200, Australia</t>
        </is>
      </c>
      <c r="F62" s="2" t="inlineStr">
        <is>
          <t>13/35 Birch St, Condell Park NSW 2200</t>
        </is>
      </c>
      <c r="G62" s="3" t="str">
        <f>HYPERLINK("http://www.constructau.com.au/","http://www.constructau.com.au/")</f>
        <v>http://www.constructau.com.au/</v>
      </c>
      <c r="H62" s="2" t="inlineStr">
        <is>
          <t>info@cons***.au</t>
        </is>
      </c>
      <c r="I62" s="2" t="inlineStr">
        <is>
          <t>••••••28</t>
        </is>
      </c>
      <c r="J62" s="2" t="inlineStr">
        <is>
          <t>4.9</t>
        </is>
      </c>
      <c r="K62" s="2" t="inlineStr">
        <is>
          <t>35</t>
        </is>
      </c>
      <c r="L62" s="2" t="inlineStr">
        <is>
          <t>LinkedIn, Instagram</t>
        </is>
      </c>
      <c r="M62" s="2" t="inlineStr">
        <is>
          <t>CONTACT_MASKED_IN_FREE_DEMO</t>
        </is>
      </c>
      <c r="N62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63">
      <c r="A63" s="2" t="inlineStr">
        <is>
          <t>AUS-0062</t>
        </is>
      </c>
      <c r="B63" s="2" t="inlineStr">
        <is>
          <t>Australia</t>
        </is>
      </c>
      <c r="C63" s="2" t="inlineStr">
        <is>
          <t>STUDIO Y</t>
        </is>
      </c>
      <c r="D63" s="2" t="inlineStr">
        <is>
          <t>Interior designer</t>
        </is>
      </c>
      <c r="E63" s="2" t="inlineStr">
        <is>
          <t>146 St Kilda Rd, St Kilda VIC 3182, Australia</t>
        </is>
      </c>
      <c r="F63" s="2" t="inlineStr">
        <is>
          <t>146 St Kilda Rd, St Kilda VIC 3182</t>
        </is>
      </c>
      <c r="G63" s="3" t="str">
        <f>HYPERLINK("http://studioy.com.au/","http://studioy.com.au/")</f>
        <v>http://studioy.com.au/</v>
      </c>
      <c r="H63" s="2" t="inlineStr">
        <is>
          <t>info@stud***.au</t>
        </is>
      </c>
      <c r="I63" s="2" t="inlineStr">
        <is>
          <t>••••••20</t>
        </is>
      </c>
      <c r="J63" s="2" t="inlineStr">
        <is>
          <t>5</t>
        </is>
      </c>
      <c r="K63" s="2" t="inlineStr">
        <is>
          <t>4</t>
        </is>
      </c>
      <c r="L63" s="2" t="inlineStr">
        <is>
          <t>LinkedIn, Instagram, Facebook, YouTube</t>
        </is>
      </c>
      <c r="M63" s="2" t="inlineStr">
        <is>
          <t>CONTACT_MASKED_IN_FREE_DEMO</t>
        </is>
      </c>
      <c r="N63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64">
      <c r="A64" s="2" t="inlineStr">
        <is>
          <t>AUS-0063</t>
        </is>
      </c>
      <c r="B64" s="2" t="inlineStr">
        <is>
          <t>Australia</t>
        </is>
      </c>
      <c r="C64" s="2" t="inlineStr">
        <is>
          <t>Brenda Rocha</t>
        </is>
      </c>
      <c r="D64" s="2" t="inlineStr">
        <is>
          <t>Architect</t>
        </is>
      </c>
      <c r="E64" s="2" t="inlineStr">
        <is>
          <t>Fitzroy St, St Kilda VIC 3182, Australia</t>
        </is>
      </c>
      <c r="F64" s="2" t="inlineStr">
        <is>
          <t>Fitzroy St, St Kilda VIC 3182</t>
        </is>
      </c>
      <c r="G64" s="3" t="str">
        <f>HYPERLINK("https://brendarocha.com.au/","https://brendarocha.com.au/")</f>
        <v>https://brendarocha.com.au/</v>
      </c>
      <c r="H64" s="2" t="inlineStr">
        <is>
          <t>info@bren***.au</t>
        </is>
      </c>
      <c r="I64" s="2" t="inlineStr">
        <is>
          <t>••••••55</t>
        </is>
      </c>
      <c r="J64" s="2" t="inlineStr">
        <is>
          <t>0</t>
        </is>
      </c>
      <c r="K64" s="2" t="inlineStr">
        <is>
          <t>0</t>
        </is>
      </c>
      <c r="L64" s="2" t="inlineStr">
        <is>
          <t>LinkedIn, Instagram, Facebook</t>
        </is>
      </c>
      <c r="M64" s="2" t="inlineStr">
        <is>
          <t>CONTACT_MASKED_IN_FREE_DEMO</t>
        </is>
      </c>
      <c r="N64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65">
      <c r="A65" s="2" t="inlineStr">
        <is>
          <t>AUS-0064</t>
        </is>
      </c>
      <c r="B65" s="2" t="inlineStr">
        <is>
          <t>Australia</t>
        </is>
      </c>
      <c r="C65" s="2" t="inlineStr">
        <is>
          <t>Steven Murray Architect</t>
        </is>
      </c>
      <c r="D65" s="2" t="inlineStr">
        <is>
          <t>Architect</t>
        </is>
      </c>
      <c r="E65" s="2" t="inlineStr">
        <is>
          <t>35 Boonah St, Griffith NSW 2680, Australia</t>
        </is>
      </c>
      <c r="F65" s="2" t="inlineStr">
        <is>
          <t>35 Boonah St, Griffith NSW 2680</t>
        </is>
      </c>
      <c r="G65" s="3" t="str">
        <f>HYPERLINK("https://stevenmurrayarchitecture.com/","https://stevenmurrayarchitecture.com/")</f>
        <v>https://stevenmurrayarchitecture.com/</v>
      </c>
      <c r="H65" s="2" t="inlineStr">
        <is>
          <t>info@stev***.com</t>
        </is>
      </c>
      <c r="I65" s="2" t="inlineStr">
        <is>
          <t>••••••42</t>
        </is>
      </c>
      <c r="J65" s="2" t="inlineStr">
        <is>
          <t>5</t>
        </is>
      </c>
      <c r="K65" s="2" t="inlineStr">
        <is>
          <t>2</t>
        </is>
      </c>
      <c r="L65" s="2" t="inlineStr">
        <is>
          <t>Corporate Web &amp; Registry</t>
        </is>
      </c>
      <c r="M65" s="2" t="inlineStr">
        <is>
          <t>CONTACT_MASKED_IN_FREE_DEMO</t>
        </is>
      </c>
      <c r="N65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66">
      <c r="A66" s="2" t="inlineStr">
        <is>
          <t>AUS-0065</t>
        </is>
      </c>
      <c r="B66" s="2" t="inlineStr">
        <is>
          <t>Australia</t>
        </is>
      </c>
      <c r="C66" s="2" t="inlineStr">
        <is>
          <t>ELIZA BLAIR ARCHITECTURE</t>
        </is>
      </c>
      <c r="D66" s="2" t="inlineStr">
        <is>
          <t>Architecture firm</t>
        </is>
      </c>
      <c r="E66" s="2" t="inlineStr">
        <is>
          <t>Level 4/17 William St, Cremorne VIC 3121, Australia</t>
        </is>
      </c>
      <c r="F66" s="2" t="inlineStr">
        <is>
          <t>Level 4/17 William St, Cremorne VIC 3121</t>
        </is>
      </c>
      <c r="G66" s="3" t="str">
        <f>HYPERLINK("http://elizablair.com.au/","http://elizablair.com.au/")</f>
        <v>http://elizablair.com.au/</v>
      </c>
      <c r="H66" s="2" t="inlineStr">
        <is>
          <t>info@eliz***.au</t>
        </is>
      </c>
      <c r="I66" s="2" t="inlineStr">
        <is>
          <t>••••••30</t>
        </is>
      </c>
      <c r="J66" s="2" t="inlineStr">
        <is>
          <t>0</t>
        </is>
      </c>
      <c r="K66" s="2" t="inlineStr">
        <is>
          <t>0</t>
        </is>
      </c>
      <c r="L66" s="2" t="inlineStr">
        <is>
          <t>LinkedIn, Instagram</t>
        </is>
      </c>
      <c r="M66" s="2" t="inlineStr">
        <is>
          <t>CONTACT_MASKED_IN_FREE_DEMO</t>
        </is>
      </c>
      <c r="N66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67">
      <c r="A67" s="2" t="inlineStr">
        <is>
          <t>AUS-0066</t>
        </is>
      </c>
      <c r="B67" s="2" t="inlineStr">
        <is>
          <t>Australia</t>
        </is>
      </c>
      <c r="C67" s="2" t="inlineStr">
        <is>
          <t>AJ's Drafting Service</t>
        </is>
      </c>
      <c r="D67" s="2" t="inlineStr">
        <is>
          <t>Drafting service</t>
        </is>
      </c>
      <c r="E67" s="2" t="inlineStr">
        <is>
          <t>Pakenham VIC 3810, Australia</t>
        </is>
      </c>
      <c r="F67" s="2" t="inlineStr">
        <is>
          <t>Pakenham VIC 3810, Australia</t>
        </is>
      </c>
      <c r="G67" s="3" t="str">
        <f>HYPERLINK("http://www.ajsdrafting.com.au/","http://www.ajsdrafting.com.au/")</f>
        <v>http://www.ajsdrafting.com.au/</v>
      </c>
      <c r="H67" s="2" t="inlineStr">
        <is>
          <t>info@ajsd***.au</t>
        </is>
      </c>
      <c r="I67" s="2" t="inlineStr">
        <is>
          <t>••••••93</t>
        </is>
      </c>
      <c r="J67" s="2" t="inlineStr">
        <is>
          <t>5</t>
        </is>
      </c>
      <c r="K67" s="2" t="inlineStr">
        <is>
          <t>8</t>
        </is>
      </c>
      <c r="L67" s="2" t="inlineStr">
        <is>
          <t>Corporate Web &amp; Registry</t>
        </is>
      </c>
      <c r="M67" s="2" t="inlineStr">
        <is>
          <t>CONTACT_MASKED_IN_FREE_DEMO</t>
        </is>
      </c>
      <c r="N67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68">
      <c r="A68" s="2" t="inlineStr">
        <is>
          <t>AUS-0067</t>
        </is>
      </c>
      <c r="B68" s="2" t="inlineStr">
        <is>
          <t>Australia</t>
        </is>
      </c>
      <c r="C68" s="2" t="inlineStr">
        <is>
          <t>MEW architects limited. Chartered Architects</t>
        </is>
      </c>
      <c r="D68" s="2" t="inlineStr">
        <is>
          <t>Architect</t>
        </is>
      </c>
      <c r="E68" s="2" t="inlineStr">
        <is>
          <t>51 Norhyrst Ave, London SE25 4BY, United Kingdom</t>
        </is>
      </c>
      <c r="F68" s="2" t="inlineStr">
        <is>
          <t>London SE25 4BY, United Kingdom</t>
        </is>
      </c>
      <c r="G68" s="3" t="str">
        <f>HYPERLINK("http://mewarchitects.com/","http://mewarchitects.com/")</f>
        <v>http://mewarchitects.com/</v>
      </c>
      <c r="H68" s="2" t="inlineStr">
        <is>
          <t>info@mewa***.com</t>
        </is>
      </c>
      <c r="I68" s="2" t="inlineStr">
        <is>
          <t>••••••65</t>
        </is>
      </c>
      <c r="J68" s="2" t="inlineStr">
        <is>
          <t>4.7</t>
        </is>
      </c>
      <c r="K68" s="2" t="inlineStr">
        <is>
          <t>14</t>
        </is>
      </c>
      <c r="L68" s="2" t="inlineStr">
        <is>
          <t>LinkedIn, Facebook</t>
        </is>
      </c>
      <c r="M68" s="2" t="inlineStr">
        <is>
          <t>CONTACT_MASKED_IN_FREE_DEMO</t>
        </is>
      </c>
      <c r="N68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69">
      <c r="A69" s="2" t="inlineStr">
        <is>
          <t>AUS-0068</t>
        </is>
      </c>
      <c r="B69" s="2" t="inlineStr">
        <is>
          <t>Australia</t>
        </is>
      </c>
      <c r="C69" s="2" t="inlineStr">
        <is>
          <t>Gary Arnold Architects</t>
        </is>
      </c>
      <c r="D69" s="2" t="inlineStr">
        <is>
          <t>Architecture firm</t>
        </is>
      </c>
      <c r="E69" s="2" t="inlineStr">
        <is>
          <t>17 Novar Cl, Orpington BR6 0XA, United Kingdom</t>
        </is>
      </c>
      <c r="F69" s="2" t="inlineStr">
        <is>
          <t>Orpington BR6 0XA, United Kingdom</t>
        </is>
      </c>
      <c r="G69" s="3" t="str">
        <f>HYPERLINK("https://www.garyarnoldarchitects.co.uk/","https://www.garyarnoldarchitects.co.uk/")</f>
        <v>https://www.garyarnoldarchitects.co.uk/</v>
      </c>
      <c r="H69" s="2" t="inlineStr">
        <is>
          <t>info@gary***.uk</t>
        </is>
      </c>
      <c r="I69" s="2" t="inlineStr">
        <is>
          <t>••••••96</t>
        </is>
      </c>
      <c r="J69" s="2" t="inlineStr">
        <is>
          <t>4.9</t>
        </is>
      </c>
      <c r="K69" s="2" t="inlineStr">
        <is>
          <t>13</t>
        </is>
      </c>
      <c r="L69" s="2" t="inlineStr">
        <is>
          <t>Instagram, Facebook</t>
        </is>
      </c>
      <c r="M69" s="2" t="inlineStr">
        <is>
          <t>CONTACT_MASKED_IN_FREE_DEMO</t>
        </is>
      </c>
      <c r="N69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70">
      <c r="A70" s="2" t="inlineStr">
        <is>
          <t>AUS-0069</t>
        </is>
      </c>
      <c r="B70" s="2" t="inlineStr">
        <is>
          <t>Australia</t>
        </is>
      </c>
      <c r="C70" s="2" t="inlineStr">
        <is>
          <t>gmarchitects</t>
        </is>
      </c>
      <c r="D70" s="2" t="inlineStr">
        <is>
          <t>Architecture firm</t>
        </is>
      </c>
      <c r="E70" s="2" t="inlineStr">
        <is>
          <t>18 Batty St, Rozelle NSW 2039, Australia</t>
        </is>
      </c>
      <c r="F70" s="2" t="inlineStr">
        <is>
          <t>18 Batty St, Rozelle NSW 2039</t>
        </is>
      </c>
      <c r="G70" s="3" t="str">
        <f>HYPERLINK("http://gmarchitects.com.au/","http://gmarchitects.com.au/")</f>
        <v>http://gmarchitects.com.au/</v>
      </c>
      <c r="H70" s="2" t="inlineStr">
        <is>
          <t>info@gmar***.au</t>
        </is>
      </c>
      <c r="I70" s="2" t="inlineStr">
        <is>
          <t>••••••99</t>
        </is>
      </c>
      <c r="J70" s="2" t="inlineStr">
        <is>
          <t>5</t>
        </is>
      </c>
      <c r="K70" s="2" t="inlineStr">
        <is>
          <t>2</t>
        </is>
      </c>
      <c r="L70" s="2" t="inlineStr">
        <is>
          <t>Instagram</t>
        </is>
      </c>
      <c r="M70" s="2" t="inlineStr">
        <is>
          <t>CONTACT_MASKED_IN_FREE_DEMO</t>
        </is>
      </c>
      <c r="N70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71">
      <c r="A71" s="2" t="inlineStr">
        <is>
          <t>AUS-0070</t>
        </is>
      </c>
      <c r="B71" s="2" t="inlineStr">
        <is>
          <t>Australia</t>
        </is>
      </c>
      <c r="C71" s="2" t="inlineStr">
        <is>
          <t>KO&amp;Co Architecture</t>
        </is>
      </c>
      <c r="D71" s="2" t="inlineStr">
        <is>
          <t>Architect</t>
        </is>
      </c>
      <c r="E71" s="2" t="inlineStr">
        <is>
          <t>127 Musgrave Rd, Red Hill QLD 4059, Australia</t>
        </is>
      </c>
      <c r="F71" s="2" t="inlineStr">
        <is>
          <t>127 Musgrave Rd, Red Hill QLD 4059</t>
        </is>
      </c>
      <c r="G71" s="3" t="str">
        <f>HYPERLINK("http://www.koandcompany.com.au/","http://www.koandcompany.com.au/")</f>
        <v>http://www.koandcompany.com.au/</v>
      </c>
      <c r="H71" s="2" t="inlineStr">
        <is>
          <t>info@koan***.au</t>
        </is>
      </c>
      <c r="I71" s="2" t="inlineStr">
        <is>
          <t>••••••78</t>
        </is>
      </c>
      <c r="J71" s="2" t="inlineStr">
        <is>
          <t>5</t>
        </is>
      </c>
      <c r="K71" s="2" t="inlineStr">
        <is>
          <t>1</t>
        </is>
      </c>
      <c r="L71" s="2" t="inlineStr">
        <is>
          <t>LinkedIn, Instagram</t>
        </is>
      </c>
      <c r="M71" s="2" t="inlineStr">
        <is>
          <t>CONTACT_MASKED_IN_FREE_DEMO</t>
        </is>
      </c>
      <c r="N71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72">
      <c r="A72" s="2" t="inlineStr">
        <is>
          <t>AUS-0071</t>
        </is>
      </c>
      <c r="B72" s="2" t="inlineStr">
        <is>
          <t>Australia</t>
        </is>
      </c>
      <c r="C72" s="2" t="inlineStr">
        <is>
          <t>Crell Architectural Design</t>
        </is>
      </c>
      <c r="D72" s="2" t="inlineStr">
        <is>
          <t>Architect</t>
        </is>
      </c>
      <c r="E72" s="2" t="inlineStr">
        <is>
          <t>26 Rahn Rd, Epping CM16 4JB, United Kingdom</t>
        </is>
      </c>
      <c r="F72" s="2" t="inlineStr">
        <is>
          <t>Epping CM16 4JB, United Kingdom</t>
        </is>
      </c>
      <c r="G72" s="3" t="str">
        <f>HYPERLINK("https://www.crellarchitecturaldesign.co.uk/contact/","https://www.crellarchitecturaldesign.co.uk/contact/")</f>
        <v>https://www.crellarchitecturaldesign.co.uk/contact/</v>
      </c>
      <c r="H72" s="2" t="inlineStr">
        <is>
          <t>info@crel***.uk</t>
        </is>
      </c>
      <c r="I72" s="2" t="inlineStr">
        <is>
          <t>••••••17</t>
        </is>
      </c>
      <c r="J72" s="2" t="inlineStr">
        <is>
          <t>0</t>
        </is>
      </c>
      <c r="K72" s="2" t="inlineStr">
        <is>
          <t>0</t>
        </is>
      </c>
      <c r="L72" s="2" t="inlineStr">
        <is>
          <t>Instagram, Facebook</t>
        </is>
      </c>
      <c r="M72" s="2" t="inlineStr">
        <is>
          <t>CONTACT_MASKED_IN_FREE_DEMO</t>
        </is>
      </c>
      <c r="N72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73">
      <c r="A73" s="2" t="inlineStr">
        <is>
          <t>AUS-0072</t>
        </is>
      </c>
      <c r="B73" s="2" t="inlineStr">
        <is>
          <t>Australia</t>
        </is>
      </c>
      <c r="C73" s="2" t="inlineStr">
        <is>
          <t>Louis Saggus Architects</t>
        </is>
      </c>
      <c r="D73" s="2" t="inlineStr">
        <is>
          <t>Architecture firm</t>
        </is>
      </c>
      <c r="E73" s="2" t="inlineStr">
        <is>
          <t>118A Australia St, Camperdown NSW 2050, Australia</t>
        </is>
      </c>
      <c r="F73" s="2" t="inlineStr">
        <is>
          <t>118A Australia St, Camperdown NSW 2050</t>
        </is>
      </c>
      <c r="G73" s="3" t="str">
        <f>HYPERLINK("https://www.louissaggus.com/","https://www.louissaggus.com/")</f>
        <v>https://www.louissaggus.com/</v>
      </c>
      <c r="H73" s="2" t="inlineStr">
        <is>
          <t>info@loui***.com</t>
        </is>
      </c>
      <c r="I73" s="2" t="inlineStr">
        <is>
          <t>••••••58</t>
        </is>
      </c>
      <c r="J73" s="2" t="inlineStr">
        <is>
          <t>5</t>
        </is>
      </c>
      <c r="K73" s="2" t="inlineStr">
        <is>
          <t>1</t>
        </is>
      </c>
      <c r="L73" s="2" t="inlineStr">
        <is>
          <t>Instagram</t>
        </is>
      </c>
      <c r="M73" s="2" t="inlineStr">
        <is>
          <t>CONTACT_MASKED_IN_FREE_DEMO</t>
        </is>
      </c>
      <c r="N73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74">
      <c r="A74" s="2" t="inlineStr">
        <is>
          <t>AUS-0073</t>
        </is>
      </c>
      <c r="B74" s="2" t="inlineStr">
        <is>
          <t>Australia</t>
        </is>
      </c>
      <c r="C74" s="2" t="inlineStr">
        <is>
          <t>FLDC Architects</t>
        </is>
      </c>
      <c r="D74" s="2" t="inlineStr">
        <is>
          <t>Architect</t>
        </is>
      </c>
      <c r="E74" s="2" t="inlineStr">
        <is>
          <t>Level 2D/322 Kingsgrove Rd, Kingsgrove NSW 2208, Australia</t>
        </is>
      </c>
      <c r="F74" s="2" t="inlineStr">
        <is>
          <t>Level 2D/322 Kingsgrove Rd, Kingsgrove NSW 2208</t>
        </is>
      </c>
      <c r="G74" s="3" t="str">
        <f>HYPERLINK("http://fldc.com.au/","http://fldc.com.au/")</f>
        <v>http://fldc.com.au/</v>
      </c>
      <c r="H74" s="2" t="inlineStr">
        <is>
          <t>info@fldc***.au</t>
        </is>
      </c>
      <c r="I74" s="2" t="inlineStr">
        <is>
          <t>••••••32</t>
        </is>
      </c>
      <c r="J74" s="2" t="inlineStr">
        <is>
          <t>4.3</t>
        </is>
      </c>
      <c r="K74" s="2" t="inlineStr">
        <is>
          <t>6</t>
        </is>
      </c>
      <c r="L74" s="2" t="inlineStr">
        <is>
          <t>LinkedIn, Instagram</t>
        </is>
      </c>
      <c r="M74" s="2" t="inlineStr">
        <is>
          <t>CONTACT_MASKED_IN_FREE_DEMO</t>
        </is>
      </c>
      <c r="N74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75">
      <c r="A75" s="2" t="inlineStr">
        <is>
          <t>AUS-0074</t>
        </is>
      </c>
      <c r="B75" s="2" t="inlineStr">
        <is>
          <t>Australia</t>
        </is>
      </c>
      <c r="C75" s="2" t="inlineStr">
        <is>
          <t>Studio.SC</t>
        </is>
      </c>
      <c r="D75" s="2" t="inlineStr">
        <is>
          <t>Architecture firm</t>
        </is>
      </c>
      <c r="E75" s="2" t="inlineStr">
        <is>
          <t>Level One/One Chifley Square, Sydney NSW 2000, Australia</t>
        </is>
      </c>
      <c r="F75" s="2" t="inlineStr">
        <is>
          <t>Level One/One Chifley Square, Sydney NSW 2000</t>
        </is>
      </c>
      <c r="G75" s="3" t="str">
        <f>HYPERLINK("http://www.studiosc.com.au/","http://www.studiosc.com.au/")</f>
        <v>http://www.studiosc.com.au/</v>
      </c>
      <c r="H75" s="2" t="inlineStr">
        <is>
          <t>info@stud***.au</t>
        </is>
      </c>
      <c r="I75" s="2" t="inlineStr">
        <is>
          <t>••••••88</t>
        </is>
      </c>
      <c r="J75" s="2" t="inlineStr">
        <is>
          <t>5</t>
        </is>
      </c>
      <c r="K75" s="2" t="inlineStr">
        <is>
          <t>16</t>
        </is>
      </c>
      <c r="L75" s="2" t="inlineStr">
        <is>
          <t>LinkedIn, Instagram, YouTube</t>
        </is>
      </c>
      <c r="M75" s="2" t="inlineStr">
        <is>
          <t>CONTACT_MASKED_IN_FREE_DEMO</t>
        </is>
      </c>
      <c r="N75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76">
      <c r="A76" s="2" t="inlineStr">
        <is>
          <t>AUS-0075</t>
        </is>
      </c>
      <c r="B76" s="2" t="inlineStr">
        <is>
          <t>Australia</t>
        </is>
      </c>
      <c r="C76" s="2" t="inlineStr">
        <is>
          <t>Richard Every Architect Ltd</t>
        </is>
      </c>
      <c r="D76" s="2" t="inlineStr">
        <is>
          <t>Architectural designer</t>
        </is>
      </c>
      <c r="E76" s="2" t="inlineStr">
        <is>
          <t>Chetwynde, Liverpool Rd, Sollom, Preston PR4 6HP, United Kingdom</t>
        </is>
      </c>
      <c r="F76" s="2" t="inlineStr">
        <is>
          <t>Preston PR4 6HP, United Kingdom</t>
        </is>
      </c>
      <c r="G76" s="3" t="str">
        <f>HYPERLINK("http://every-architect.co.uk/","http://every-architect.co.uk/")</f>
        <v>http://every-architect.co.uk/</v>
      </c>
      <c r="H76" s="2" t="inlineStr">
        <is>
          <t>info@ever***.uk</t>
        </is>
      </c>
      <c r="I76" s="2" t="inlineStr">
        <is>
          <t>••••••37</t>
        </is>
      </c>
      <c r="J76" s="2" t="inlineStr">
        <is>
          <t>0</t>
        </is>
      </c>
      <c r="K76" s="2" t="inlineStr">
        <is>
          <t>0</t>
        </is>
      </c>
      <c r="L76" s="2" t="inlineStr">
        <is>
          <t>Corporate Web &amp; Registry</t>
        </is>
      </c>
      <c r="M76" s="2" t="inlineStr">
        <is>
          <t>CONTACT_MASKED_IN_FREE_DEMO</t>
        </is>
      </c>
      <c r="N76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77">
      <c r="A77" s="2" t="inlineStr">
        <is>
          <t>AUS-0076</t>
        </is>
      </c>
      <c r="B77" s="2" t="inlineStr">
        <is>
          <t>Australia</t>
        </is>
      </c>
      <c r="C77" s="2" t="inlineStr">
        <is>
          <t>CCO Building Consultancy</t>
        </is>
      </c>
      <c r="D77" s="2" t="inlineStr">
        <is>
          <t>Surveyor</t>
        </is>
      </c>
      <c r="E77" s="2" t="inlineStr">
        <is>
          <t>18 Eaton Avenue, Matrix Office Park, Euxton, Preston, Lancashire PR7 7NA, United Kingdom</t>
        </is>
      </c>
      <c r="F77" s="2" t="inlineStr">
        <is>
          <t>Lancashire PR7 7NA, United Kingdom</t>
        </is>
      </c>
      <c r="G77" s="3" t="str">
        <f>HYPERLINK("https://ccobuildingconsultancy.com/","https://ccobuildingconsultancy.com/")</f>
        <v>https://ccobuildingconsultancy.com/</v>
      </c>
      <c r="H77" s="2" t="inlineStr">
        <is>
          <t>info@ccob***.com</t>
        </is>
      </c>
      <c r="I77" s="2" t="inlineStr">
        <is>
          <t>••••••60</t>
        </is>
      </c>
      <c r="J77" s="2" t="inlineStr">
        <is>
          <t>0</t>
        </is>
      </c>
      <c r="K77" s="2" t="inlineStr">
        <is>
          <t>0</t>
        </is>
      </c>
      <c r="L77" s="2" t="inlineStr">
        <is>
          <t>LinkedIn, X/Twitter</t>
        </is>
      </c>
      <c r="M77" s="2" t="inlineStr">
        <is>
          <t>CONTACT_MASKED_IN_FREE_DEMO</t>
        </is>
      </c>
      <c r="N77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78">
      <c r="A78" s="2" t="inlineStr">
        <is>
          <t>AUS-0077</t>
        </is>
      </c>
      <c r="B78" s="2" t="inlineStr">
        <is>
          <t>Australia</t>
        </is>
      </c>
      <c r="C78" s="2" t="inlineStr">
        <is>
          <t>Freeman Group Architects</t>
        </is>
      </c>
      <c r="D78" s="2" t="inlineStr">
        <is>
          <t>Architect</t>
        </is>
      </c>
      <c r="E78" s="2" t="inlineStr">
        <is>
          <t>665 Dandenong Rd, Malvern VIC 3144, Australia</t>
        </is>
      </c>
      <c r="F78" s="2" t="inlineStr">
        <is>
          <t>665 Dandenong Rd, Malvern VIC 3144</t>
        </is>
      </c>
      <c r="G78" s="3" t="str">
        <f>HYPERLINK("http://www.freemanarchi.com/","http://www.freemanarchi.com/")</f>
        <v>http://www.freemanarchi.com/</v>
      </c>
      <c r="H78" s="2" t="inlineStr">
        <is>
          <t>info@free***.com</t>
        </is>
      </c>
      <c r="I78" s="2" t="inlineStr">
        <is>
          <t>••••••83</t>
        </is>
      </c>
      <c r="J78" s="2" t="inlineStr">
        <is>
          <t>5</t>
        </is>
      </c>
      <c r="K78" s="2" t="inlineStr">
        <is>
          <t>3</t>
        </is>
      </c>
      <c r="L78" s="2" t="inlineStr">
        <is>
          <t>Corporate Web &amp; Registry</t>
        </is>
      </c>
      <c r="M78" s="2" t="inlineStr">
        <is>
          <t>CONTACT_MASKED_IN_FREE_DEMO</t>
        </is>
      </c>
      <c r="N78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79">
      <c r="A79" s="2" t="inlineStr">
        <is>
          <t>AUS-0078</t>
        </is>
      </c>
      <c r="B79" s="2" t="inlineStr">
        <is>
          <t>Australia</t>
        </is>
      </c>
      <c r="C79" s="2" t="inlineStr">
        <is>
          <t>Sustain Design &amp; Construction Workshop</t>
        </is>
      </c>
      <c r="D79" s="2" t="inlineStr">
        <is>
          <t>Architect</t>
        </is>
      </c>
      <c r="E79" s="2" t="inlineStr">
        <is>
          <t>Level 2 UL40 722/1341 Dandenong Rd, Chadstone VIC 3148, Australia</t>
        </is>
      </c>
      <c r="F79" s="2" t="inlineStr">
        <is>
          <t>Level 2 UL40 722/1341 Dandenong Rd, Chadstone VIC 3148</t>
        </is>
      </c>
      <c r="G79" s="3" t="str">
        <f>HYPERLINK("http://www.sdcw.com.au/","http://www.sdcw.com.au/")</f>
        <v>http://www.sdcw.com.au/</v>
      </c>
      <c r="H79" s="2" t="inlineStr">
        <is>
          <t>info@sdcw***.au</t>
        </is>
      </c>
      <c r="I79" s="2" t="inlineStr">
        <is>
          <t>••••••00</t>
        </is>
      </c>
      <c r="J79" s="2" t="inlineStr">
        <is>
          <t>5</t>
        </is>
      </c>
      <c r="K79" s="2" t="inlineStr">
        <is>
          <t>3</t>
        </is>
      </c>
      <c r="L79" s="2" t="inlineStr">
        <is>
          <t>LinkedIn, Instagram</t>
        </is>
      </c>
      <c r="M79" s="2" t="inlineStr">
        <is>
          <t>CONTACT_MASKED_IN_FREE_DEMO</t>
        </is>
      </c>
      <c r="N79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80">
      <c r="A80" s="2" t="inlineStr">
        <is>
          <t>AUS-0079</t>
        </is>
      </c>
      <c r="B80" s="2" t="inlineStr">
        <is>
          <t>Australia</t>
        </is>
      </c>
      <c r="C80" s="2" t="inlineStr">
        <is>
          <t>Di Donato Architects</t>
        </is>
      </c>
      <c r="D80" s="2" t="inlineStr">
        <is>
          <t>Architecture firm</t>
        </is>
      </c>
      <c r="E80" s="2" t="inlineStr">
        <is>
          <t>439 Camberwell Rd, Camberwell VIC 3124, Australia</t>
        </is>
      </c>
      <c r="F80" s="2" t="inlineStr">
        <is>
          <t>439 Camberwell Rd, Camberwell VIC 3124</t>
        </is>
      </c>
      <c r="G80" s="3" t="str">
        <f>HYPERLINK("https://www.didonatoarchitects.com.au/","https://www.didonatoarchitects.com.au/")</f>
        <v>https://www.didonatoarchitects.com.au/</v>
      </c>
      <c r="H80" s="2" t="inlineStr">
        <is>
          <t>info@dido***.au</t>
        </is>
      </c>
      <c r="I80" s="2" t="inlineStr">
        <is>
          <t>••••••00</t>
        </is>
      </c>
      <c r="J80" s="2" t="inlineStr">
        <is>
          <t>0</t>
        </is>
      </c>
      <c r="K80" s="2" t="inlineStr">
        <is>
          <t>0</t>
        </is>
      </c>
      <c r="L80" s="2" t="inlineStr">
        <is>
          <t>Instagram</t>
        </is>
      </c>
      <c r="M80" s="2" t="inlineStr">
        <is>
          <t>CONTACT_MASKED_IN_FREE_DEMO</t>
        </is>
      </c>
      <c r="N80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81">
      <c r="A81" s="2" t="inlineStr">
        <is>
          <t>AUS-0080</t>
        </is>
      </c>
      <c r="B81" s="2" t="inlineStr">
        <is>
          <t>Australia</t>
        </is>
      </c>
      <c r="C81" s="2" t="inlineStr">
        <is>
          <t>RJA</t>
        </is>
      </c>
      <c r="D81" s="2" t="inlineStr">
        <is>
          <t>Construction company</t>
        </is>
      </c>
      <c r="E81" s="2" t="inlineStr">
        <is>
          <t>6 Daking St, North Parramatta NSW 2151, Australia</t>
        </is>
      </c>
      <c r="F81" s="2" t="inlineStr">
        <is>
          <t>6 Daking St, North Parramatta NSW 2151</t>
        </is>
      </c>
      <c r="G81" s="3" t="str">
        <f>HYPERLINK("http://retailjoinery.com.au/","http://retailjoinery.com.au/")</f>
        <v>http://retailjoinery.com.au/</v>
      </c>
      <c r="H81" s="2" t="inlineStr">
        <is>
          <t>info@reta***.au</t>
        </is>
      </c>
      <c r="I81" s="2" t="inlineStr">
        <is>
          <t>••••••77</t>
        </is>
      </c>
      <c r="J81" s="2" t="inlineStr">
        <is>
          <t>3.9</t>
        </is>
      </c>
      <c r="K81" s="2" t="inlineStr">
        <is>
          <t>7</t>
        </is>
      </c>
      <c r="L81" s="2" t="inlineStr">
        <is>
          <t>Instagram</t>
        </is>
      </c>
      <c r="M81" s="2" t="inlineStr">
        <is>
          <t>CONTACT_MASKED_IN_FREE_DEMO</t>
        </is>
      </c>
      <c r="N81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82">
      <c r="A82" s="2" t="inlineStr">
        <is>
          <t>AUS-0081</t>
        </is>
      </c>
      <c r="B82" s="2" t="inlineStr">
        <is>
          <t>Australia</t>
        </is>
      </c>
      <c r="C82" s="2" t="inlineStr">
        <is>
          <t>JMW Architects</t>
        </is>
      </c>
      <c r="D82" s="2" t="inlineStr">
        <is>
          <t>Architecture firm</t>
        </is>
      </c>
      <c r="E82" s="2" t="inlineStr">
        <is>
          <t>46 Trentwood Ave, Balwyn North VIC 3104, Australia</t>
        </is>
      </c>
      <c r="F82" s="2" t="inlineStr">
        <is>
          <t>46 Trentwood Ave, Balwyn North VIC 3104</t>
        </is>
      </c>
      <c r="G82" s="3" t="str">
        <f>HYPERLINK("http://jmwarchitects.com/","http://jmwarchitects.com/")</f>
        <v>http://jmwarchitects.com/</v>
      </c>
      <c r="H82" s="2" t="inlineStr">
        <is>
          <t>info@jmwa***.com</t>
        </is>
      </c>
      <c r="I82" s="2" t="inlineStr">
        <is>
          <t>••••••67</t>
        </is>
      </c>
      <c r="J82" s="2" t="inlineStr">
        <is>
          <t>0</t>
        </is>
      </c>
      <c r="K82" s="2" t="inlineStr">
        <is>
          <t>0</t>
        </is>
      </c>
      <c r="L82" s="2" t="inlineStr">
        <is>
          <t>Corporate Web &amp; Registry</t>
        </is>
      </c>
      <c r="M82" s="2" t="inlineStr">
        <is>
          <t>CONTACT_MASKED_IN_FREE_DEMO</t>
        </is>
      </c>
      <c r="N82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83">
      <c r="A83" s="2" t="inlineStr">
        <is>
          <t>AUS-0082</t>
        </is>
      </c>
      <c r="B83" s="2" t="inlineStr">
        <is>
          <t>Australia</t>
        </is>
      </c>
      <c r="C83" s="2" t="inlineStr">
        <is>
          <t>MOS Architects - Architecture Melbourne</t>
        </is>
      </c>
      <c r="D83" s="2" t="inlineStr">
        <is>
          <t>Architect</t>
        </is>
      </c>
      <c r="E83" s="2" t="inlineStr">
        <is>
          <t>16-18 Ivanhoe Parade, Ivanhoe VIC 3079, Australia</t>
        </is>
      </c>
      <c r="F83" s="2" t="inlineStr">
        <is>
          <t>16-18 Ivanhoe Parade, Ivanhoe VIC 3079</t>
        </is>
      </c>
      <c r="G83" s="3" t="str">
        <f>HYPERLINK("https://www.mosarchitects.com.au/","https://www.mosarchitects.com.au/")</f>
        <v>https://www.mosarchitects.com.au/</v>
      </c>
      <c r="H83" s="2" t="inlineStr">
        <is>
          <t>info@mosa***.au</t>
        </is>
      </c>
      <c r="I83" s="2" t="inlineStr">
        <is>
          <t>••••••88</t>
        </is>
      </c>
      <c r="J83" s="2" t="inlineStr">
        <is>
          <t>5</t>
        </is>
      </c>
      <c r="K83" s="2" t="inlineStr">
        <is>
          <t>6</t>
        </is>
      </c>
      <c r="L83" s="2" t="inlineStr">
        <is>
          <t>Instagram</t>
        </is>
      </c>
      <c r="M83" s="2" t="inlineStr">
        <is>
          <t>CONTACT_MASKED_IN_FREE_DEMO</t>
        </is>
      </c>
      <c r="N83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84">
      <c r="A84" s="2" t="inlineStr">
        <is>
          <t>AUS-0083</t>
        </is>
      </c>
      <c r="B84" s="2" t="inlineStr">
        <is>
          <t>Australia</t>
        </is>
      </c>
      <c r="C84" s="2" t="inlineStr">
        <is>
          <t>five7.</t>
        </is>
      </c>
      <c r="D84" s="2" t="inlineStr">
        <is>
          <t>Architect</t>
        </is>
      </c>
      <c r="E84" s="2" t="inlineStr">
        <is>
          <t>49 Nott St, Port Melbourne VIC 3207, Australia</t>
        </is>
      </c>
      <c r="F84" s="2" t="inlineStr">
        <is>
          <t>49 Nott St, Port Melbourne VIC 3207</t>
        </is>
      </c>
      <c r="G84" s="3" t="str">
        <f>HYPERLINK("https://five7.com.au/","https://five7.com.au/")</f>
        <v>https://five7.com.au/</v>
      </c>
      <c r="H84" s="2" t="inlineStr">
        <is>
          <t>info@five***.au</t>
        </is>
      </c>
      <c r="I84" s="2" t="inlineStr">
        <is>
          <t>••••••57</t>
        </is>
      </c>
      <c r="J84" s="2" t="inlineStr">
        <is>
          <t>5</t>
        </is>
      </c>
      <c r="K84" s="2" t="inlineStr">
        <is>
          <t>1</t>
        </is>
      </c>
      <c r="L84" s="2" t="inlineStr">
        <is>
          <t>LinkedIn, Instagram</t>
        </is>
      </c>
      <c r="M84" s="2" t="inlineStr">
        <is>
          <t>CONTACT_MASKED_IN_FREE_DEMO</t>
        </is>
      </c>
      <c r="N84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85">
      <c r="A85" s="2" t="inlineStr">
        <is>
          <t>AUS-0084</t>
        </is>
      </c>
      <c r="B85" s="2" t="inlineStr">
        <is>
          <t>Australia</t>
        </is>
      </c>
      <c r="C85" s="2" t="inlineStr">
        <is>
          <t>Alexandrou &amp; Associates</t>
        </is>
      </c>
      <c r="D85" s="2" t="inlineStr">
        <is>
          <t>Construction company</t>
        </is>
      </c>
      <c r="E85" s="2" t="inlineStr">
        <is>
          <t>707 Mt Alexander Rd, Moonee Ponds VIC 3039, Australia</t>
        </is>
      </c>
      <c r="F85" s="2" t="inlineStr">
        <is>
          <t>707 Mt Alexander Rd, Moonee Ponds VIC 3039</t>
        </is>
      </c>
      <c r="G85" s="3" t="str">
        <f>HYPERLINK("http://alexandrou.net.au/","http://alexandrou.net.au/")</f>
        <v>http://alexandrou.net.au/</v>
      </c>
      <c r="H85" s="2" t="inlineStr">
        <is>
          <t>info@alex***.au</t>
        </is>
      </c>
      <c r="I85" s="2" t="inlineStr">
        <is>
          <t>••••••88</t>
        </is>
      </c>
      <c r="J85" s="2" t="inlineStr">
        <is>
          <t>5</t>
        </is>
      </c>
      <c r="K85" s="2" t="inlineStr">
        <is>
          <t>1</t>
        </is>
      </c>
      <c r="L85" s="2" t="inlineStr">
        <is>
          <t>Corporate Web &amp; Registry</t>
        </is>
      </c>
      <c r="M85" s="2" t="inlineStr">
        <is>
          <t>CONTACT_MASKED_IN_FREE_DEMO</t>
        </is>
      </c>
      <c r="N85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86">
      <c r="A86" s="2" t="inlineStr">
        <is>
          <t>AUS-0085</t>
        </is>
      </c>
      <c r="B86" s="2" t="inlineStr">
        <is>
          <t>Australia</t>
        </is>
      </c>
      <c r="C86" s="2" t="inlineStr">
        <is>
          <t>MGA Studios</t>
        </is>
      </c>
      <c r="D86" s="2" t="inlineStr">
        <is>
          <t>Architect</t>
        </is>
      </c>
      <c r="E86" s="2" t="inlineStr">
        <is>
          <t>321 Main St, Mornington VIC 3931, Australia</t>
        </is>
      </c>
      <c r="F86" s="2" t="inlineStr">
        <is>
          <t>321 Main St, Mornington VIC 3931</t>
        </is>
      </c>
      <c r="G86" s="3" t="str">
        <f>HYPERLINK("http://www.mgastudios.com.au/","http://www.mgastudios.com.au/")</f>
        <v>http://www.mgastudios.com.au/</v>
      </c>
      <c r="H86" s="2" t="inlineStr">
        <is>
          <t>info@mgas***.au</t>
        </is>
      </c>
      <c r="I86" s="2" t="inlineStr">
        <is>
          <t>••••••53</t>
        </is>
      </c>
      <c r="J86" s="2" t="inlineStr">
        <is>
          <t>0</t>
        </is>
      </c>
      <c r="K86" s="2" t="inlineStr">
        <is>
          <t>0</t>
        </is>
      </c>
      <c r="L86" s="2" t="inlineStr">
        <is>
          <t>Instagram</t>
        </is>
      </c>
      <c r="M86" s="2" t="inlineStr">
        <is>
          <t>CONTACT_MASKED_IN_FREE_DEMO</t>
        </is>
      </c>
      <c r="N86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87">
      <c r="A87" s="2" t="inlineStr">
        <is>
          <t>AUS-0086</t>
        </is>
      </c>
      <c r="B87" s="2" t="inlineStr">
        <is>
          <t>Australia</t>
        </is>
      </c>
      <c r="C87" s="2" t="inlineStr">
        <is>
          <t>Housespec Builders Melbourne</t>
        </is>
      </c>
      <c r="D87" s="2" t="inlineStr">
        <is>
          <t>Home builder</t>
        </is>
      </c>
      <c r="E87" s="2" t="inlineStr">
        <is>
          <t>Level 2/553 Whitehorse Rd, Mitcham VIC 3132, Australia</t>
        </is>
      </c>
      <c r="F87" s="2" t="inlineStr">
        <is>
          <t>Level 2/553 Whitehorse Rd, Mitcham VIC 3132</t>
        </is>
      </c>
      <c r="G87" s="3" t="str">
        <f>HYPERLINK("https://www.housespec.com.au/","https://www.housespec.com.au/")</f>
        <v>https://www.housespec.com.au/</v>
      </c>
      <c r="H87" s="2" t="inlineStr">
        <is>
          <t>info@hous***.au</t>
        </is>
      </c>
      <c r="I87" s="2" t="inlineStr">
        <is>
          <t>••••••72</t>
        </is>
      </c>
      <c r="J87" s="2" t="inlineStr">
        <is>
          <t>5</t>
        </is>
      </c>
      <c r="K87" s="2" t="inlineStr">
        <is>
          <t>40</t>
        </is>
      </c>
      <c r="L87" s="2" t="inlineStr">
        <is>
          <t>LinkedIn, Instagram, Facebook</t>
        </is>
      </c>
      <c r="M87" s="2" t="inlineStr">
        <is>
          <t>CONTACT_MASKED_IN_FREE_DEMO</t>
        </is>
      </c>
      <c r="N87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88">
      <c r="A88" s="2" t="inlineStr">
        <is>
          <t>AUS-0087</t>
        </is>
      </c>
      <c r="B88" s="2" t="inlineStr">
        <is>
          <t>Australia</t>
        </is>
      </c>
      <c r="C88" s="2" t="inlineStr">
        <is>
          <t>Stylobate Architecture Pty Ltd</t>
        </is>
      </c>
      <c r="D88" s="2" t="inlineStr">
        <is>
          <t>Architect</t>
        </is>
      </c>
      <c r="E88" s="2" t="inlineStr">
        <is>
          <t>56 Barrhill Bvd, Wollert VIC 3750, Australia</t>
        </is>
      </c>
      <c r="F88" s="2" t="inlineStr">
        <is>
          <t>56 Barrhill Bvd, Wollert VIC 3750</t>
        </is>
      </c>
      <c r="G88" s="3" t="str">
        <f>HYPERLINK("http://stylobate.com.au/","http://stylobate.com.au/")</f>
        <v>http://stylobate.com.au/</v>
      </c>
      <c r="H88" s="2" t="inlineStr">
        <is>
          <t>info@styl***.au</t>
        </is>
      </c>
      <c r="I88" s="2" t="inlineStr">
        <is>
          <t>••••••00</t>
        </is>
      </c>
      <c r="J88" s="2" t="inlineStr">
        <is>
          <t>5</t>
        </is>
      </c>
      <c r="K88" s="2" t="inlineStr">
        <is>
          <t>15</t>
        </is>
      </c>
      <c r="L88" s="2" t="inlineStr">
        <is>
          <t>Instagram, Facebook</t>
        </is>
      </c>
      <c r="M88" s="2" t="inlineStr">
        <is>
          <t>CONTACT_MASKED_IN_FREE_DEMO</t>
        </is>
      </c>
      <c r="N88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89">
      <c r="A89" s="2" t="inlineStr">
        <is>
          <t>AUS-0088</t>
        </is>
      </c>
      <c r="B89" s="2" t="inlineStr">
        <is>
          <t>Australia</t>
        </is>
      </c>
      <c r="C89" s="2" t="inlineStr">
        <is>
          <t>Striking Pools Melbourne</t>
        </is>
      </c>
      <c r="D89" s="2" t="inlineStr">
        <is>
          <t>Swimming pool contractor</t>
        </is>
      </c>
      <c r="E89" s="2" t="inlineStr">
        <is>
          <t>2/17 Simms Rd, Greensborough VIC 3088, Australia</t>
        </is>
      </c>
      <c r="F89" s="2" t="inlineStr">
        <is>
          <t>2/17 Simms Rd, Greensborough VIC 3088</t>
        </is>
      </c>
      <c r="G89" s="3" t="str">
        <f>HYPERLINK("https://www.strikingpools.com.au/?utm_source=GMB&amp;utm_medium=organic","https://www.strikingpools.com.au/?utm_source=GMB&amp;utm_medium=organic")</f>
        <v>https://www.strikingpools.com.au/?utm_source=GMB&amp;utm_medium=organic</v>
      </c>
      <c r="H89" s="2" t="inlineStr">
        <is>
          <t>info@stri***.au</t>
        </is>
      </c>
      <c r="I89" s="2" t="inlineStr">
        <is>
          <t>••••••52</t>
        </is>
      </c>
      <c r="J89" s="2" t="inlineStr">
        <is>
          <t>5</t>
        </is>
      </c>
      <c r="K89" s="2" t="inlineStr">
        <is>
          <t>32</t>
        </is>
      </c>
      <c r="L89" s="2" t="inlineStr">
        <is>
          <t>Instagram, Facebook</t>
        </is>
      </c>
      <c r="M89" s="2" t="inlineStr">
        <is>
          <t>CONTACT_MASKED_IN_FREE_DEMO</t>
        </is>
      </c>
      <c r="N89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90">
      <c r="A90" s="2" t="inlineStr">
        <is>
          <t>AUS-0089</t>
        </is>
      </c>
      <c r="B90" s="2" t="inlineStr">
        <is>
          <t>Australia</t>
        </is>
      </c>
      <c r="C90" s="2" t="inlineStr">
        <is>
          <t>Archbuild Architects + Builders</t>
        </is>
      </c>
      <c r="D90" s="2" t="inlineStr">
        <is>
          <t>Custom home builder</t>
        </is>
      </c>
      <c r="E90" s="2" t="inlineStr">
        <is>
          <t>1c Wilga St, West Pennant Hills NSW 2125, Australia</t>
        </is>
      </c>
      <c r="F90" s="2" t="inlineStr">
        <is>
          <t>1c Wilga St, West Pennant Hills NSW 2125</t>
        </is>
      </c>
      <c r="G90" s="3" t="str">
        <f>HYPERLINK("https://www.archbuild.com.au/","https://www.archbuild.com.au/")</f>
        <v>https://www.archbuild.com.au/</v>
      </c>
      <c r="H90" s="2" t="inlineStr">
        <is>
          <t>info@arch***.au</t>
        </is>
      </c>
      <c r="I90" s="2" t="inlineStr">
        <is>
          <t>••••••01</t>
        </is>
      </c>
      <c r="J90" s="2" t="inlineStr">
        <is>
          <t>5</t>
        </is>
      </c>
      <c r="K90" s="2" t="inlineStr">
        <is>
          <t>10</t>
        </is>
      </c>
      <c r="L90" s="2" t="inlineStr">
        <is>
          <t>LinkedIn, Instagram, Facebook, YouTube</t>
        </is>
      </c>
      <c r="M90" s="2" t="inlineStr">
        <is>
          <t>CONTACT_MASKED_IN_FREE_DEMO</t>
        </is>
      </c>
      <c r="N90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91">
      <c r="A91" s="2" t="inlineStr">
        <is>
          <t>AUS-0090</t>
        </is>
      </c>
      <c r="B91" s="2" t="inlineStr">
        <is>
          <t>Australia</t>
        </is>
      </c>
      <c r="C91" s="2" t="inlineStr">
        <is>
          <t>Alexander Symes Architect Pty Ltd</t>
        </is>
      </c>
      <c r="D91" s="2" t="inlineStr">
        <is>
          <t>Architect</t>
        </is>
      </c>
      <c r="E91" s="2" t="inlineStr">
        <is>
          <t>Unit 71/73 Australia St, Camperdown NSW 2050, Australia</t>
        </is>
      </c>
      <c r="F91" s="2" t="inlineStr">
        <is>
          <t>Unit 71/73 Australia St, Camperdown NSW 2050</t>
        </is>
      </c>
      <c r="G91" s="3" t="str">
        <f>HYPERLINK("http://alexandersymes.com.au/","http://alexandersymes.com.au/")</f>
        <v>http://alexandersymes.com.au/</v>
      </c>
      <c r="H91" s="2" t="inlineStr">
        <is>
          <t>info@alex***.au</t>
        </is>
      </c>
      <c r="I91" s="2" t="inlineStr">
        <is>
          <t>••••••01</t>
        </is>
      </c>
      <c r="J91" s="2" t="inlineStr">
        <is>
          <t>5</t>
        </is>
      </c>
      <c r="K91" s="2" t="inlineStr">
        <is>
          <t>1</t>
        </is>
      </c>
      <c r="L91" s="2" t="inlineStr">
        <is>
          <t>Instagram</t>
        </is>
      </c>
      <c r="M91" s="2" t="inlineStr">
        <is>
          <t>CONTACT_MASKED_IN_FREE_DEMO</t>
        </is>
      </c>
      <c r="N91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92">
      <c r="A92" s="2" t="inlineStr">
        <is>
          <t>AUS-0091</t>
        </is>
      </c>
      <c r="B92" s="2" t="inlineStr">
        <is>
          <t>Australia</t>
        </is>
      </c>
      <c r="C92" s="2" t="inlineStr">
        <is>
          <t>David Humphries</t>
        </is>
      </c>
      <c r="D92" s="2" t="inlineStr">
        <is>
          <t>Architect</t>
        </is>
      </c>
      <c r="E92" s="2" t="inlineStr">
        <is>
          <t>Unit 6/145 Hastings Parade, Bondi Beach NSW 2026, Australia</t>
        </is>
      </c>
      <c r="F92" s="2" t="inlineStr">
        <is>
          <t>Unit 6/145 Hastings Parade, Bondi Beach NSW 2026</t>
        </is>
      </c>
      <c r="G92" s="3" t="str">
        <f>HYPERLINK("https://www.davidhumphriesarchitects.com.au/contact","https://www.davidhumphriesarchitects.com.au/contact")</f>
        <v>https://www.davidhumphriesarchitects.com.au/contact</v>
      </c>
      <c r="H92" s="2" t="inlineStr">
        <is>
          <t>info@davi***.au</t>
        </is>
      </c>
      <c r="I92" s="2" t="inlineStr">
        <is>
          <t>••••••21</t>
        </is>
      </c>
      <c r="J92" s="2" t="inlineStr">
        <is>
          <t>5</t>
        </is>
      </c>
      <c r="K92" s="2" t="inlineStr">
        <is>
          <t>1</t>
        </is>
      </c>
      <c r="L92" s="2" t="inlineStr">
        <is>
          <t>Facebook, X/Twitter</t>
        </is>
      </c>
      <c r="M92" s="2" t="inlineStr">
        <is>
          <t>CONTACT_MASKED_IN_FREE_DEMO</t>
        </is>
      </c>
      <c r="N92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93">
      <c r="A93" s="2" t="inlineStr">
        <is>
          <t>AUS-0092</t>
        </is>
      </c>
      <c r="B93" s="2" t="inlineStr">
        <is>
          <t>Australia</t>
        </is>
      </c>
      <c r="C93" s="2" t="inlineStr">
        <is>
          <t>Alexander &amp;CO.</t>
        </is>
      </c>
      <c r="D93" s="2" t="inlineStr">
        <is>
          <t>Architecture firm</t>
        </is>
      </c>
      <c r="E93" s="2" t="inlineStr">
        <is>
          <t>63 Brisbane St, Bondi Junction NSW 2022, Australia</t>
        </is>
      </c>
      <c r="F93" s="2" t="inlineStr">
        <is>
          <t>63 Brisbane St, Bondi Junction NSW 2022</t>
        </is>
      </c>
      <c r="G93" s="3" t="str">
        <f>HYPERLINK("http://www.alexanderand.co/","http://www.alexanderand.co/")</f>
        <v>http://www.alexanderand.co/</v>
      </c>
      <c r="H93" s="2" t="inlineStr">
        <is>
          <t>info@alex***.co</t>
        </is>
      </c>
      <c r="I93" s="2" t="inlineStr">
        <is>
          <t>••••••38</t>
        </is>
      </c>
      <c r="J93" s="2" t="inlineStr">
        <is>
          <t>4.2</t>
        </is>
      </c>
      <c r="K93" s="2" t="inlineStr">
        <is>
          <t>6</t>
        </is>
      </c>
      <c r="L93" s="2" t="inlineStr">
        <is>
          <t>LinkedIn, Instagram, Facebook</t>
        </is>
      </c>
      <c r="M93" s="2" t="inlineStr">
        <is>
          <t>CONTACT_MASKED_IN_FREE_DEMO</t>
        </is>
      </c>
      <c r="N93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94">
      <c r="A94" s="2" t="inlineStr">
        <is>
          <t>AUS-0093</t>
        </is>
      </c>
      <c r="B94" s="2" t="inlineStr">
        <is>
          <t>Australia</t>
        </is>
      </c>
      <c r="C94" s="2" t="inlineStr">
        <is>
          <t>Kevin M Higgins Architect</t>
        </is>
      </c>
      <c r="D94" s="2" t="inlineStr">
        <is>
          <t>Architect</t>
        </is>
      </c>
      <c r="E94" s="2" t="inlineStr">
        <is>
          <t>502 Gloucester St STE 201, Brunswick, GA 31520, United States</t>
        </is>
      </c>
      <c r="F94" s="2" t="inlineStr">
        <is>
          <t>GA 31520, United States</t>
        </is>
      </c>
      <c r="G94" s="3" t="str">
        <f>HYPERLINK("http://kevinhigginsarchitect.com/","http://kevinhigginsarchitect.com/")</f>
        <v>http://kevinhigginsarchitect.com/</v>
      </c>
      <c r="H94" s="2" t="inlineStr">
        <is>
          <t>info@kevi***.com</t>
        </is>
      </c>
      <c r="I94" s="2" t="inlineStr">
        <is>
          <t>••••••10</t>
        </is>
      </c>
      <c r="J94" s="2" t="inlineStr">
        <is>
          <t>4.5</t>
        </is>
      </c>
      <c r="K94" s="2" t="inlineStr">
        <is>
          <t>4</t>
        </is>
      </c>
      <c r="L94" s="2" t="inlineStr">
        <is>
          <t>Corporate Web &amp; Registry</t>
        </is>
      </c>
      <c r="M94" s="2" t="inlineStr">
        <is>
          <t>CONTACT_MASKED_IN_FREE_DEMO</t>
        </is>
      </c>
      <c r="N94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95">
      <c r="A95" s="2" t="inlineStr">
        <is>
          <t>AUS-0094</t>
        </is>
      </c>
      <c r="B95" s="2" t="inlineStr">
        <is>
          <t>Australia</t>
        </is>
      </c>
      <c r="C95" s="2" t="inlineStr">
        <is>
          <t>NRN Architects</t>
        </is>
      </c>
      <c r="D95" s="2" t="inlineStr">
        <is>
          <t>Architecture firm</t>
        </is>
      </c>
      <c r="E95" s="2" t="inlineStr">
        <is>
          <t>101/115 Lygon St, Brunswick East VIC 3057, Australia</t>
        </is>
      </c>
      <c r="F95" s="2" t="inlineStr">
        <is>
          <t>101/115 Lygon St, Brunswick East VIC 3057</t>
        </is>
      </c>
      <c r="G95" s="3" t="str">
        <f>HYPERLINK("http://www.nrnarchitects.com/","http://www.nrnarchitects.com/")</f>
        <v>http://www.nrnarchitects.com/</v>
      </c>
      <c r="H95" s="2" t="inlineStr">
        <is>
          <t>info@nrna***.com</t>
        </is>
      </c>
      <c r="I95" s="2" t="inlineStr">
        <is>
          <t>••••••24</t>
        </is>
      </c>
      <c r="J95" s="2" t="inlineStr">
        <is>
          <t>0</t>
        </is>
      </c>
      <c r="K95" s="2" t="inlineStr">
        <is>
          <t>0</t>
        </is>
      </c>
      <c r="L95" s="2" t="inlineStr">
        <is>
          <t>Instagram</t>
        </is>
      </c>
      <c r="M95" s="2" t="inlineStr">
        <is>
          <t>CONTACT_MASKED_IN_FREE_DEMO</t>
        </is>
      </c>
      <c r="N95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96">
      <c r="A96" s="2" t="inlineStr">
        <is>
          <t>AUS-0095</t>
        </is>
      </c>
      <c r="B96" s="2" t="inlineStr">
        <is>
          <t>Australia</t>
        </is>
      </c>
      <c r="C96" s="2" t="inlineStr">
        <is>
          <t>Gilby + Brewin Architecture</t>
        </is>
      </c>
      <c r="D96" s="2" t="inlineStr">
        <is>
          <t>Architecture firm</t>
        </is>
      </c>
      <c r="E96" s="2" t="inlineStr">
        <is>
          <t>180 Brunswick St, Fitzroy VIC 3065, Australia</t>
        </is>
      </c>
      <c r="F96" s="2" t="inlineStr">
        <is>
          <t>180 Brunswick St, Fitzroy VIC 3065</t>
        </is>
      </c>
      <c r="G96" s="3" t="str">
        <f>HYPERLINK("http://gilbybrewin.com.au/","http://gilbybrewin.com.au/")</f>
        <v>http://gilbybrewin.com.au/</v>
      </c>
      <c r="H96" s="2" t="inlineStr">
        <is>
          <t>info@gilb***.au</t>
        </is>
      </c>
      <c r="I96" s="2" t="inlineStr">
        <is>
          <t>••••••51</t>
        </is>
      </c>
      <c r="J96" s="2" t="inlineStr">
        <is>
          <t>0</t>
        </is>
      </c>
      <c r="K96" s="2" t="inlineStr">
        <is>
          <t>0</t>
        </is>
      </c>
      <c r="L96" s="2" t="inlineStr">
        <is>
          <t>Corporate Web &amp; Registry</t>
        </is>
      </c>
      <c r="M96" s="2" t="inlineStr">
        <is>
          <t>CONTACT_MASKED_IN_FREE_DEMO</t>
        </is>
      </c>
      <c r="N96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97">
      <c r="A97" s="2" t="inlineStr">
        <is>
          <t>AUS-0096</t>
        </is>
      </c>
      <c r="B97" s="2" t="inlineStr">
        <is>
          <t>Australia</t>
        </is>
      </c>
      <c r="C97" s="2" t="inlineStr">
        <is>
          <t>Andrew Doughty Architectural Design</t>
        </is>
      </c>
      <c r="D97" s="2" t="inlineStr">
        <is>
          <t>Architectural designer</t>
        </is>
      </c>
      <c r="E97" s="2" t="inlineStr">
        <is>
          <t>10 Princess St, Scarborough YO11 1QR, United Kingdom</t>
        </is>
      </c>
      <c r="F97" s="2" t="inlineStr">
        <is>
          <t>Scarborough YO11 1QR, United Kingdom</t>
        </is>
      </c>
      <c r="G97" s="3" t="str">
        <f>HYPERLINK("http://www.andrewdoughty.co.uk/","http://www.andrewdoughty.co.uk/")</f>
        <v>http://www.andrewdoughty.co.uk/</v>
      </c>
      <c r="H97" s="2" t="inlineStr">
        <is>
          <t>info@andr***.uk</t>
        </is>
      </c>
      <c r="I97" s="2" t="inlineStr">
        <is>
          <t>••••••39</t>
        </is>
      </c>
      <c r="J97" s="2" t="inlineStr">
        <is>
          <t>0</t>
        </is>
      </c>
      <c r="K97" s="2" t="inlineStr">
        <is>
          <t>0</t>
        </is>
      </c>
      <c r="L97" s="2" t="inlineStr">
        <is>
          <t>LinkedIn, Facebook, X/Twitter</t>
        </is>
      </c>
      <c r="M97" s="2" t="inlineStr">
        <is>
          <t>CONTACT_MASKED_IN_FREE_DEMO</t>
        </is>
      </c>
      <c r="N97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98">
      <c r="A98" s="2" t="inlineStr">
        <is>
          <t>AUS-0097</t>
        </is>
      </c>
      <c r="B98" s="2" t="inlineStr">
        <is>
          <t>Australia</t>
        </is>
      </c>
      <c r="C98" s="2" t="inlineStr">
        <is>
          <t>Welch Construction Group</t>
        </is>
      </c>
      <c r="D98" s="2" t="inlineStr">
        <is>
          <t>Home builder</t>
        </is>
      </c>
      <c r="E98" s="2" t="inlineStr">
        <is>
          <t>12 Ellerstone Ct, Kellyville NSW 2155, Australia</t>
        </is>
      </c>
      <c r="F98" s="2" t="inlineStr">
        <is>
          <t>12 Ellerstone Ct, Kellyville NSW 2155</t>
        </is>
      </c>
      <c r="G98" s="3" t="str">
        <f>HYPERLINK("https://welchconstructiongroup.com.au/","https://welchconstructiongroup.com.au/")</f>
        <v>https://welchconstructiongroup.com.au/</v>
      </c>
      <c r="H98" s="2" t="inlineStr">
        <is>
          <t>info@welc***.au</t>
        </is>
      </c>
      <c r="I98" s="2" t="inlineStr">
        <is>
          <t>••••••12</t>
        </is>
      </c>
      <c r="J98" s="2" t="inlineStr">
        <is>
          <t>5</t>
        </is>
      </c>
      <c r="K98" s="2" t="inlineStr">
        <is>
          <t>67</t>
        </is>
      </c>
      <c r="L98" s="2" t="inlineStr">
        <is>
          <t>Instagram, Facebook, YouTube</t>
        </is>
      </c>
      <c r="M98" s="2" t="inlineStr">
        <is>
          <t>CONTACT_MASKED_IN_FREE_DEMO</t>
        </is>
      </c>
      <c r="N98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99">
      <c r="A99" s="2" t="inlineStr">
        <is>
          <t>AUS-0098</t>
        </is>
      </c>
      <c r="B99" s="2" t="inlineStr">
        <is>
          <t>Australia</t>
        </is>
      </c>
      <c r="C99" s="2" t="inlineStr">
        <is>
          <t>Gemcan Construction Pty Ltd</t>
        </is>
      </c>
      <c r="D99" s="2" t="inlineStr">
        <is>
          <t>Construction company</t>
        </is>
      </c>
      <c r="E99" s="2" t="inlineStr">
        <is>
          <t>Unit 1/50 Henderson Rd, Rowville VIC 3178, Australia</t>
        </is>
      </c>
      <c r="F99" s="2" t="inlineStr">
        <is>
          <t>Unit 1/50 Henderson Rd, Rowville VIC 3178</t>
        </is>
      </c>
      <c r="G99" s="3" t="str">
        <f>HYPERLINK("http://gemcan.com.au/","http://gemcan.com.au/")</f>
        <v>http://gemcan.com.au/</v>
      </c>
      <c r="H99" s="2" t="inlineStr">
        <is>
          <t>info@gemc***.au</t>
        </is>
      </c>
      <c r="I99" s="2" t="inlineStr">
        <is>
          <t>••••••55</t>
        </is>
      </c>
      <c r="J99" s="2" t="inlineStr">
        <is>
          <t>5</t>
        </is>
      </c>
      <c r="K99" s="2" t="inlineStr">
        <is>
          <t>1</t>
        </is>
      </c>
      <c r="L99" s="2" t="inlineStr">
        <is>
          <t>Instagram, Facebook</t>
        </is>
      </c>
      <c r="M99" s="2" t="inlineStr">
        <is>
          <t>CONTACT_MASKED_IN_FREE_DEMO</t>
        </is>
      </c>
      <c r="N99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00">
      <c r="A100" s="2" t="inlineStr">
        <is>
          <t>AUS-0099</t>
        </is>
      </c>
      <c r="B100" s="2" t="inlineStr">
        <is>
          <t>Australia</t>
        </is>
      </c>
      <c r="C100" s="2" t="inlineStr">
        <is>
          <t>rokk ebony Rowville</t>
        </is>
      </c>
      <c r="D100" s="2" t="inlineStr">
        <is>
          <t>Hair salon</t>
        </is>
      </c>
      <c r="E100" s="2" t="inlineStr">
        <is>
          <t>Wellington Village Shopping Centre, Shop 11/1100 Wellington Rd, Rowville VIC 3178, Australia</t>
        </is>
      </c>
      <c r="F100" s="2" t="inlineStr">
        <is>
          <t>Shop 11/1100 Wellington Rd, Rowville VIC 3178</t>
        </is>
      </c>
      <c r="G100" s="3" t="str">
        <f>HYPERLINK("https://www.rokkebony.com.au/salon/rowville","https://www.rokkebony.com.au/salon/rowville")</f>
        <v>https://www.rokkebony.com.au/salon/rowville</v>
      </c>
      <c r="H100" s="2" t="inlineStr">
        <is>
          <t>info@rokk***.au</t>
        </is>
      </c>
      <c r="I100" s="2" t="inlineStr">
        <is>
          <t>••••••22</t>
        </is>
      </c>
      <c r="J100" s="2" t="inlineStr">
        <is>
          <t>4.7</t>
        </is>
      </c>
      <c r="K100" s="2" t="inlineStr">
        <is>
          <t>328</t>
        </is>
      </c>
      <c r="L100" s="2" t="inlineStr">
        <is>
          <t>Corporate Web &amp; Registry</t>
        </is>
      </c>
      <c r="M100" s="2" t="inlineStr">
        <is>
          <t>CONTACT_MASKED_IN_FREE_DEMO</t>
        </is>
      </c>
      <c r="N100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  <row r="101">
      <c r="A101" s="2" t="inlineStr">
        <is>
          <t>AUS-0100</t>
        </is>
      </c>
      <c r="B101" s="2" t="inlineStr">
        <is>
          <t>Australia</t>
        </is>
      </c>
      <c r="C101" s="2" t="inlineStr">
        <is>
          <t>Topology Studio Architecture</t>
        </is>
      </c>
      <c r="D101" s="2" t="inlineStr">
        <is>
          <t>Architecture firm</t>
        </is>
      </c>
      <c r="E101" s="2" t="inlineStr">
        <is>
          <t>1/192 Bridport St, Albert Park VIC 3206, Australia</t>
        </is>
      </c>
      <c r="F101" s="2" t="inlineStr">
        <is>
          <t>1/192 Bridport St, Albert Park VIC 3206</t>
        </is>
      </c>
      <c r="G101" s="3" t="str">
        <f>HYPERLINK("http://topologystudio.com.au/","http://topologystudio.com.au/")</f>
        <v>http://topologystudio.com.au/</v>
      </c>
      <c r="H101" s="2" t="inlineStr">
        <is>
          <t>info@topo***.au</t>
        </is>
      </c>
      <c r="I101" s="2" t="inlineStr">
        <is>
          <t>••••••30</t>
        </is>
      </c>
      <c r="J101" s="2" t="inlineStr">
        <is>
          <t>5</t>
        </is>
      </c>
      <c r="K101" s="2" t="inlineStr">
        <is>
          <t>2</t>
        </is>
      </c>
      <c r="L101" s="2" t="inlineStr">
        <is>
          <t>Instagram</t>
        </is>
      </c>
      <c r="M101" s="2" t="inlineStr">
        <is>
          <t>CONTACT_MASKED_IN_FREE_DEMO</t>
        </is>
      </c>
      <c r="N101" s="3" t="str">
        <f>HYPERLINK("https://companiesdata.cloud/finalizar-compra/?cdc_buy=5114&amp;apply_coupon=DEMO20","Click to Unlock All 525,082 Australia Companies (-20% OFF: EUR 119.20)")</f>
        <v>Click to Unlock All 525,082 Australia Companies (-20% OFF: EUR 119.20)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48" customWidth="1"/>
    <col min="3" max="3" width="64" customWidth="1"/>
  </cols>
  <sheetData>
    <row r="1">
      <c r="A1" s="1" t="inlineStr">
        <is>
          <t>Specification_Item</t>
        </is>
      </c>
      <c r="B1" s="1" t="inlineStr">
        <is>
          <t>Full_Uncensored_Dataset_Value</t>
        </is>
      </c>
      <c r="C1" s="1" t="inlineStr">
        <is>
          <t>Direct_Checkout_Link_20_Percent_Off</t>
        </is>
      </c>
    </row>
    <row r="2">
      <c r="A2" s="2" t="inlineStr">
        <is>
          <t>Target Country Dataset</t>
        </is>
      </c>
      <c r="B2" s="2" t="inlineStr">
        <is>
          <t>Australia B2B Companies Database (2026 Edition)</t>
        </is>
      </c>
      <c r="C2" s="3" t="str">
        <f>HYPERLINK("https://companiesdata.cloud/finalizar-compra/?cdc_buy=5114&amp;apply_coupon=DEMO20","Unlock Full Australia Dataset Now (-20% OFF Auto-Applied)")</f>
        <v>Unlock Full Australia Dataset Now (-20% OFF Auto-Applied)</v>
      </c>
    </row>
    <row r="3">
      <c r="A3" s="2" t="inlineStr">
        <is>
          <t>Total Verified Companies Included</t>
        </is>
      </c>
      <c r="B3" s="2" t="inlineStr">
        <is>
          <t>525,082 Active Corporate Entities (.xlsx &amp; .csv)</t>
        </is>
      </c>
      <c r="C3" s="3" t="str">
        <f>HYPERLINK("https://companiesdata.cloud/finalizar-compra/?cdc_buy=5114&amp;apply_coupon=DEMO20","Download All 525,082 Australia Companies")</f>
        <v>Download All 525,082 Australia Companies</v>
      </c>
    </row>
    <row r="4">
      <c r="A4" s="2" t="inlineStr">
        <is>
          <t>Direct Corporate Emails Included</t>
        </is>
      </c>
      <c r="B4" s="2" t="inlineStr">
        <is>
          <t>219,021 Uncensored B2B Emails</t>
        </is>
      </c>
      <c r="C4" s="3" t="str">
        <f>HYPERLINK("https://companiesdata.cloud/finalizar-compra/?cdc_buy=5114&amp;apply_coupon=DEMO20","Unlock 219,021 Direct Emails (-20% OFF)")</f>
        <v>Unlock 219,021 Direct Emails (-20% OFF)</v>
      </c>
    </row>
    <row r="5">
      <c r="A5" s="2" t="inlineStr">
        <is>
          <t>Direct Phone Numbers Included</t>
        </is>
      </c>
      <c r="B5" s="2" t="inlineStr">
        <is>
          <t>459,205 Direct Corporate Phone Numbers</t>
        </is>
      </c>
      <c r="C5" s="3" t="str">
        <f>HYPERLINK("https://companiesdata.cloud/finalizar-compra/?cdc_buy=5114&amp;apply_coupon=DEMO20","Unlock 459,205 Direct Phones (-20% OFF)")</f>
        <v>Unlock 459,205 Direct Phones (-20% OFF)</v>
      </c>
    </row>
    <row r="6">
      <c r="A6" s="2" t="inlineStr">
        <is>
          <t>Standard One-Time License Price</t>
        </is>
      </c>
      <c r="B6" s="2" t="inlineStr">
        <is>
          <t>EUR 149.00 (One-Time Payment, No Subscription)</t>
        </is>
      </c>
      <c r="C6" s="3" t="str">
        <f>HYPERLINK("https://companiesdata.cloud/finalizar-compra/?cdc_buy=5114&amp;apply_coupon=DEMO20","Standard Price: EUR 149.00")</f>
        <v>Standard Price: EUR 149.00</v>
      </c>
    </row>
    <row r="7">
      <c r="A7" s="2" t="inlineStr">
        <is>
          <t>Your 20% Demo Offer Price (Code: DEMO20)</t>
        </is>
      </c>
      <c r="B7" s="2" t="inlineStr">
        <is>
          <t>EUR 119.20 (Save 20% Instantly at Checkout)</t>
        </is>
      </c>
      <c r="C7" s="3" t="str">
        <f>HYPERLINK("https://companiesdata.cloud/finalizar-compra/?cdc_buy=5114&amp;apply_coupon=DEMO20","Claim 20% OFF Australia Database (EUR 119.20)")</f>
        <v>Claim 20% OFF Australia Database (EUR 119.20)</v>
      </c>
    </row>
    <row r="8">
      <c r="A8" s="2" t="inlineStr">
        <is>
          <t>Europe 19-Country Pack (6.5M+ Companies)</t>
        </is>
      </c>
      <c r="B8" s="2" t="inlineStr">
        <is>
          <t>EUR 376.00 with DEMO20 (Instead of EUR 470.00 — Save 83%)</t>
        </is>
      </c>
      <c r="C8" s="3" t="str">
        <f>HYPERLINK("https://companiesdata.cloud/finalizar-compra/?cdc_buy=6028&amp;apply_coupon=DEMO20","Unlock All 19 European Country Databases (EUR 376.00)")</f>
        <v>Unlock All 19 European Country Databases (EUR 376.00)</v>
      </c>
    </row>
    <row r="9">
      <c r="A9" s="2" t="inlineStr">
        <is>
          <t>Global 25-Country Pack (9.0M+ Companies)</t>
        </is>
      </c>
      <c r="B9" s="2" t="inlineStr">
        <is>
          <t>EUR 456.00 with DEMO20 (Instead of EUR 570.00 — Save 85%)</t>
        </is>
      </c>
      <c r="C9" s="3" t="str">
        <f>HYPERLINK("https://companiesdata.cloud/finalizar-compra/?cdc_buy=6029&amp;apply_coupon=DEMO20","Unlock All 25 Global Country Databases (EUR 456.00)")</f>
        <v>Unlock All 25 Global Country Databases (EUR 456.00)</v>
      </c>
    </row>
  </sheetData>
</worksheet>
</file>